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 codeName="ЭтаКнига" defaultThemeVersion="124226"/>
  <bookViews>
    <workbookView xWindow="0" yWindow="0" windowWidth="20730" windowHeight="9195" tabRatio="886" firstSheet="1" activeTab="4"/>
  </bookViews>
  <sheets>
    <sheet name="modHTTP" sheetId="548" state="veryHidden" r:id="rId1"/>
    <sheet name="Инструкция" sheetId="498" r:id="rId2"/>
    <sheet name="Лог обновления" sheetId="429" state="veryHidden" r:id="rId3"/>
    <sheet name="Титульный" sheetId="531" r:id="rId4"/>
    <sheet name="Программа" sheetId="537" r:id="rId5"/>
    <sheet name="Энергообследование" sheetId="538" r:id="rId6"/>
    <sheet name="Реестр мероприятий" sheetId="539" r:id="rId7"/>
    <sheet name="Финансовое обеспечение" sheetId="540" r:id="rId8"/>
    <sheet name="Эффект" sheetId="541" r:id="rId9"/>
    <sheet name="Показатели" sheetId="542" r:id="rId10"/>
    <sheet name="Комментарии" sheetId="536" r:id="rId11"/>
    <sheet name="Проверка" sheetId="527" r:id="rId12"/>
    <sheet name="et_union" sheetId="543" state="veryHidden" r:id="rId13"/>
    <sheet name="TEHSHEET" sheetId="205" state="veryHidden" r:id="rId14"/>
    <sheet name="REESTR_ORG" sheetId="390" state="veryHidden" r:id="rId15"/>
    <sheet name="REESTR_MO" sheetId="528" state="veryHidden" r:id="rId16"/>
    <sheet name="REESTR_MERO" sheetId="544" state="veryHidden" r:id="rId17"/>
    <sheet name="REESTR_EFCT" sheetId="545" state="veryHidden" r:id="rId18"/>
    <sheet name="REESTR_VD" sheetId="547" state="veryHidden" r:id="rId19"/>
    <sheet name="modThisWorkbook" sheetId="517" state="veryHidden" r:id="rId20"/>
    <sheet name="modProv" sheetId="520" state="veryHidden" r:id="rId21"/>
    <sheet name="modReestr" sheetId="522" state="veryHidden" r:id="rId22"/>
    <sheet name="modInstruction" sheetId="499" state="veryHidden" r:id="rId23"/>
    <sheet name="modfrmSecretCode" sheetId="511" state="veryHidden" r:id="rId24"/>
    <sheet name="modIHLCommandBar" sheetId="516" state="veryHidden" r:id="rId25"/>
    <sheet name="modProvGeneralProc" sheetId="525" state="veryHidden" r:id="rId26"/>
    <sheet name="modCheckCyan" sheetId="526" state="veryHidden" r:id="rId27"/>
    <sheet name="modfrmURL" sheetId="497" state="veryHidden" r:id="rId28"/>
    <sheet name="modfrmRegion" sheetId="496" state="veryHidden" r:id="rId29"/>
    <sheet name="modUpdTemplMain" sheetId="488" state="veryHidden" r:id="rId30"/>
    <sheet name="modfrmCheckUpdates" sheetId="489" state="veryHidden" r:id="rId31"/>
    <sheet name="AllSheetsInThisWorkbook" sheetId="389" state="veryHidden" r:id="rId32"/>
    <sheet name="modClassifierValidate" sheetId="400" state="veryHidden" r:id="rId33"/>
    <sheet name="modfrmReestr" sheetId="524" state="veryHidden" r:id="rId34"/>
    <sheet name="modHyp" sheetId="398" state="veryHidden" r:id="rId35"/>
    <sheet name="modList00" sheetId="438" state="veryHidden" r:id="rId36"/>
    <sheet name="modList01" sheetId="521" state="veryHidden" r:id="rId37"/>
    <sheet name="modList02" sheetId="533" state="veryHidden" r:id="rId38"/>
    <sheet name="modList03" sheetId="532" state="veryHidden" r:id="rId39"/>
    <sheet name="modList04" sheetId="534" state="veryHidden" r:id="rId40"/>
    <sheet name="modList05" sheetId="535" state="veryHidden" r:id="rId41"/>
  </sheets>
  <definedNames>
    <definedName name="_xlnm._FilterDatabase" localSheetId="11" hidden="1">Проверка!$B$4:$E$4</definedName>
    <definedName name="ACTIVITY">Титульный!$E$16</definedName>
    <definedName name="anscount" hidden="1">1</definedName>
    <definedName name="chkGetUpdatesValue">Инструкция!$AA$95</definedName>
    <definedName name="chkNoUpdatesValue">Инструкция!$AA$97</definedName>
    <definedName name="code">Инструкция!$B$2</definedName>
    <definedName name="COMS_ADD_HL_MARKER">Комментарии!$F$10</definedName>
    <definedName name="COMS_ADD_RANGE">et_union!$42:$42</definedName>
    <definedName name="COMS_DELETE_COLUMN_MARKER">Комментарии!$D$8</definedName>
    <definedName name="COMS_NUM_COLUMN_MARKER">Комментарии!$E$8</definedName>
    <definedName name="DATA_URL">modReestr!$A$2</definedName>
    <definedName name="EFFECT_ADD">et_union!$30:$32</definedName>
    <definedName name="EFFECT_ADD_HL_MARKER">Эффект!$G$41</definedName>
    <definedName name="EFFECT_ADD_M">et_union!$36:$38</definedName>
    <definedName name="EFFECT_ADD_MARKER">'Реестр мероприятий'!$K$10</definedName>
    <definedName name="EFFECT_ADD_RANGE">et_union!$40:$40</definedName>
    <definedName name="EFFECT_DELETE_COLUMN_MARKER">Эффект!$E$10</definedName>
    <definedName name="EFFECT_DELETE_COLUMN_MARKER_3">Эффект!$K$11</definedName>
    <definedName name="EFFECT_NUM_COLUMN_MARKER_3">Эффект!$L$11</definedName>
    <definedName name="ENERGY_DIAGNOSTICS_CYAN">Энергообследование!$D$11,Энергообследование!$D$13,Энергообследование!$D$15:$D$16,Энергообследование!$D$18:$D$19</definedName>
    <definedName name="ENERGY_DIAGNOSTICS_DATA">Энергообследование!$D$20:$D$21</definedName>
    <definedName name="ENERGY_DIAGNOSTICS_LINK">Энергообследование!$D$23</definedName>
    <definedName name="FIN_COL">'Финансовое обеспечение'!$M$2</definedName>
    <definedName name="FINANCICAL_ADD">et_union!$13:$15</definedName>
    <definedName name="FINANCICAL_ADD_HL_MARKER">'Финансовое обеспечение'!$G$40</definedName>
    <definedName name="FINANCICAL_ADD_M">et_union!$20:$22</definedName>
    <definedName name="FINANCICAL_ADD_MARKER">'Реестр мероприятий'!$L$10</definedName>
    <definedName name="FINANCICAL_ADD_RANGE">et_union!$26:$26</definedName>
    <definedName name="FINANCICAL_DELETE_COLUMN_MARKER">'Финансовое обеспечение'!$E$10</definedName>
    <definedName name="FINANCICAL_DELETE_COLUMN_MARKER_3">'Финансовое обеспечение'!$K$11:$K$11</definedName>
    <definedName name="FINANCICAL_NUM_COLUMN_MARKER_3">'Финансовое обеспечение'!$L$11</definedName>
    <definedName name="FirstLine">Инструкция!$A$6</definedName>
    <definedName name="god">Титульный!$E$8</definedName>
    <definedName name="ID">Титульный!$A$11</definedName>
    <definedName name="INN">Титульный!$E$12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Инструкция!$70:$75</definedName>
    <definedName name="Instr_7">Инструкция!$76:$92</definedName>
    <definedName name="Instr_8">Инструкция!$93:$107</definedName>
    <definedName name="KPP">Титульный!$E$13</definedName>
    <definedName name="LINK_RANGE">modReestr!$B$5</definedName>
    <definedName name="list_docs">TEHSHEET!$I$2:$I$3</definedName>
    <definedName name="list_istfin">TEHSHEET!$H$2:$H$8</definedName>
    <definedName name="list_kvartal">TEHSHEET!$F$2:$F$5</definedName>
    <definedName name="list_logic">TEHSHEET!$C$2:$C$3</definedName>
    <definedName name="list_obsled">TEHSHEET!$G$2:$G$3</definedName>
    <definedName name="list_pf">TEHSHEET!$E$2:$E$3</definedName>
    <definedName name="list_year">TEHSHEET!$D$2:$D$27</definedName>
    <definedName name="List00_contacts">Титульный!$E$25:$E$28</definedName>
    <definedName name="List00_hide1">Титульный!$30:$36</definedName>
    <definedName name="LOAD_COMS">Комментарии!$F$9:$F$10</definedName>
    <definedName name="MONTH">Титульный!$E$9</definedName>
    <definedName name="NAME_POC">Эффект!$M$8</definedName>
    <definedName name="ORG">Титульный!$E$11</definedName>
    <definedName name="pbStartPageNumber">1</definedName>
    <definedName name="pbUpdatePageNumbering">TRUE</definedName>
    <definedName name="PF_TYPE">Титульный!$E$7</definedName>
    <definedName name="POK_VIS0">Показатели!$B$2</definedName>
    <definedName name="POK_VIS1">Показатели!$I$1:$L$1</definedName>
    <definedName name="POK_VIS2">Показатели!$A$10:$A$35</definedName>
    <definedName name="PROGRAM_ES">Титульный!$E$15</definedName>
    <definedName name="PROGRAM_ES_ACCORD">Программа!$H$10</definedName>
    <definedName name="PROGRAM_ES_ACCORD_DATE">Программа!$I$10</definedName>
    <definedName name="PROGRAM_ES_ACCORD_NOTE">Программа!$J$10</definedName>
    <definedName name="PROGRAM_ES_ADD_HL_MARKER">Программа!$D$13</definedName>
    <definedName name="PROGRAM_ES_ADD_RANGE">et_union!$46:$46</definedName>
    <definedName name="PROGRAM_ES_DELETE_COLUMN_MARKER">Программа!$B$10</definedName>
    <definedName name="PROGRAM_ES_DOCS">Программа!$M$11:$M$13</definedName>
    <definedName name="PROGRAM_ES_NUM_COLUMN_MARKER">Программа!$C$9</definedName>
    <definedName name="PROGRAM_ES_VDET">Программа!$E$9</definedName>
    <definedName name="PROGRAM_ES_VIS1">Программа!$F$1:$N$1</definedName>
    <definedName name="REESTR_ADD">et_union!$3:$5</definedName>
    <definedName name="REESTR_ADD_HL_MARKER">'Реестр мероприятий'!$G$24</definedName>
    <definedName name="REESTR_ADD_M">et_union!$9:$9</definedName>
    <definedName name="REESTR_DELETE_COLUMN_MARKER">'Реестр мероприятий'!$E$12</definedName>
    <definedName name="REESTR_EFCT_RANGE">REESTR_EFCT!$A$2:$F$94</definedName>
    <definedName name="REESTR_MERO_RANGE">REESTR_MERO!$A$2:$D$7</definedName>
    <definedName name="REESTR_NAME_PROGRAM">'Реестр мероприятий'!$G$1</definedName>
    <definedName name="REESTR_NUM_COLUMN_MARKER">'Реестр мероприятий'!$D$12</definedName>
    <definedName name="REESTR_NUM_COLUMN_MARKER_2">'Реестр мероприятий'!$F$10</definedName>
    <definedName name="REESTR_ORG_RANGE">REESTR_ORG!$A$2:$O$329</definedName>
    <definedName name="REESTR_VDET_RANGE">REESTR_VD!$A$2:$B$10</definedName>
    <definedName name="REGION">TEHSHEET!$A$2:$A$87</definedName>
    <definedName name="region_name">Титульный!$E$5</definedName>
    <definedName name="SAPBEXhrIndnt" hidden="1">"Wide"</definedName>
    <definedName name="SAPBEXrevision" hidden="1">1</definedName>
    <definedName name="SAPBEXsysID" hidden="1">"BW2"</definedName>
    <definedName name="SAPBEXwbID" hidden="1">"479GSPMTNK9HM4ZSIVE5K2SH6"</definedName>
    <definedName name="SAPsysID" hidden="1">"708C5W7SBKP804JT78WJ0JNKI"</definedName>
    <definedName name="SAPwbID" hidden="1">"ARS"</definedName>
    <definedName name="STATUS">Энергообследование!$D$9</definedName>
    <definedName name="UpdStatus">Инструкция!$AA$1</definedName>
    <definedName name="version">Инструкция!$B$3</definedName>
    <definedName name="VOLUME_MONEY">'Финансовое обеспечение'!$N$2</definedName>
  </definedNames>
  <calcPr calcId="145621"/>
</workbook>
</file>

<file path=xl/calcChain.xml><?xml version="1.0" encoding="utf-8"?>
<calcChain xmlns="http://schemas.openxmlformats.org/spreadsheetml/2006/main">
  <c r="A58" i="526" l="1"/>
  <c r="A59" i="526"/>
  <c r="K22" i="539"/>
  <c r="F37" i="541"/>
  <c r="I37" i="541"/>
  <c r="H37" i="541"/>
  <c r="G37" i="541"/>
  <c r="A56" i="526"/>
  <c r="A57" i="526"/>
  <c r="L38" i="541"/>
  <c r="L22" i="539"/>
  <c r="F36" i="540"/>
  <c r="I36" i="540"/>
  <c r="H36" i="540"/>
  <c r="G36" i="540"/>
  <c r="A54" i="526"/>
  <c r="A55" i="526"/>
  <c r="L37" i="540"/>
  <c r="A52" i="526"/>
  <c r="A53" i="526"/>
  <c r="K21" i="539"/>
  <c r="F34" i="541"/>
  <c r="I34" i="541"/>
  <c r="H34" i="541"/>
  <c r="G34" i="541"/>
  <c r="A50" i="526"/>
  <c r="A51" i="526"/>
  <c r="L35" i="541"/>
  <c r="L21" i="539"/>
  <c r="F33" i="540"/>
  <c r="I33" i="540"/>
  <c r="H33" i="540"/>
  <c r="G33" i="540"/>
  <c r="A48" i="526"/>
  <c r="A49" i="526"/>
  <c r="L34" i="540"/>
  <c r="A46" i="526"/>
  <c r="A47" i="526"/>
  <c r="K20" i="539"/>
  <c r="F31" i="541"/>
  <c r="I31" i="541"/>
  <c r="H31" i="541"/>
  <c r="G31" i="541"/>
  <c r="A44" i="526"/>
  <c r="A45" i="526"/>
  <c r="L32" i="541"/>
  <c r="L20" i="539"/>
  <c r="F30" i="540"/>
  <c r="I30" i="540"/>
  <c r="H30" i="540"/>
  <c r="G30" i="540"/>
  <c r="A42" i="526"/>
  <c r="A43" i="526"/>
  <c r="L31" i="540"/>
  <c r="A40" i="526"/>
  <c r="A41" i="526"/>
  <c r="K19" i="539"/>
  <c r="F28" i="541"/>
  <c r="I28" i="541"/>
  <c r="H28" i="541"/>
  <c r="G28" i="541"/>
  <c r="A38" i="526"/>
  <c r="A39" i="526"/>
  <c r="L29" i="541"/>
  <c r="L19" i="539"/>
  <c r="F27" i="540"/>
  <c r="I27" i="540"/>
  <c r="H27" i="540"/>
  <c r="G27" i="540"/>
  <c r="A36" i="526"/>
  <c r="A37" i="526"/>
  <c r="L28" i="540"/>
  <c r="A34" i="526"/>
  <c r="A35" i="526"/>
  <c r="K18" i="539"/>
  <c r="F25" i="541"/>
  <c r="I25" i="541"/>
  <c r="H25" i="541"/>
  <c r="G25" i="541"/>
  <c r="A32" i="526"/>
  <c r="A33" i="526"/>
  <c r="L26" i="541"/>
  <c r="L18" i="539"/>
  <c r="F24" i="540"/>
  <c r="I24" i="540"/>
  <c r="H24" i="540"/>
  <c r="G24" i="540"/>
  <c r="A30" i="526"/>
  <c r="A31" i="526"/>
  <c r="L25" i="540"/>
  <c r="A28" i="526"/>
  <c r="A29" i="526"/>
  <c r="K17" i="539"/>
  <c r="F22" i="541"/>
  <c r="I22" i="541"/>
  <c r="H22" i="541"/>
  <c r="G22" i="541"/>
  <c r="A26" i="526"/>
  <c r="A27" i="526"/>
  <c r="L23" i="541"/>
  <c r="L17" i="539"/>
  <c r="F21" i="540"/>
  <c r="I21" i="540"/>
  <c r="H21" i="540"/>
  <c r="G21" i="540"/>
  <c r="A24" i="526"/>
  <c r="A25" i="526"/>
  <c r="L22" i="540"/>
  <c r="A22" i="526"/>
  <c r="A23" i="526"/>
  <c r="K16" i="539"/>
  <c r="F19" i="541"/>
  <c r="I19" i="541"/>
  <c r="H19" i="541"/>
  <c r="G19" i="541"/>
  <c r="A20" i="526"/>
  <c r="A21" i="526"/>
  <c r="L20" i="541"/>
  <c r="L16" i="539"/>
  <c r="F18" i="540"/>
  <c r="I18" i="540"/>
  <c r="H18" i="540"/>
  <c r="G18" i="540"/>
  <c r="A18" i="526"/>
  <c r="A19" i="526"/>
  <c r="L19" i="540"/>
  <c r="A16" i="526"/>
  <c r="A17" i="526"/>
  <c r="K15" i="539"/>
  <c r="F16" i="541"/>
  <c r="I16" i="541"/>
  <c r="H16" i="541"/>
  <c r="G16" i="541"/>
  <c r="A14" i="526"/>
  <c r="A15" i="526"/>
  <c r="L17" i="541"/>
  <c r="L15" i="539"/>
  <c r="F15" i="540"/>
  <c r="I15" i="540"/>
  <c r="H15" i="540"/>
  <c r="G15" i="540"/>
  <c r="A12" i="526"/>
  <c r="A13" i="526"/>
  <c r="L16" i="540"/>
  <c r="A10" i="526"/>
  <c r="A11" i="526"/>
  <c r="A9" i="526"/>
  <c r="A8" i="526"/>
  <c r="A7" i="526"/>
  <c r="H1" i="537"/>
  <c r="I1" i="537"/>
  <c r="J1" i="537"/>
  <c r="K1" i="537"/>
  <c r="A10" i="542"/>
  <c r="A11" i="542"/>
  <c r="A12" i="542"/>
  <c r="A13" i="542"/>
  <c r="A14" i="542"/>
  <c r="A15" i="542"/>
  <c r="A16" i="542"/>
  <c r="A17" i="542"/>
  <c r="A18" i="542"/>
  <c r="A19" i="542"/>
  <c r="A20" i="542"/>
  <c r="A21" i="542"/>
  <c r="A22" i="542"/>
  <c r="A23" i="542"/>
  <c r="A24" i="542"/>
  <c r="A25" i="542"/>
  <c r="A26" i="542"/>
  <c r="A27" i="542"/>
  <c r="A28" i="542"/>
  <c r="A29" i="542"/>
  <c r="A30" i="542"/>
  <c r="A31" i="542"/>
  <c r="A32" i="542"/>
  <c r="A33" i="542"/>
  <c r="A34" i="542"/>
  <c r="A35" i="542"/>
  <c r="I1" i="542"/>
  <c r="J1" i="542"/>
  <c r="B2" i="542"/>
  <c r="L23" i="539"/>
  <c r="K23" i="539"/>
  <c r="F13" i="539"/>
  <c r="F14" i="539" s="1"/>
  <c r="F13" i="540"/>
  <c r="F14" i="541"/>
  <c r="A1" i="526"/>
  <c r="A2" i="526"/>
  <c r="A3" i="526"/>
  <c r="A4" i="526"/>
  <c r="A5" i="526"/>
  <c r="A6" i="526"/>
  <c r="K1" i="542" l="1"/>
  <c r="B3" i="498"/>
  <c r="L21" i="543" l="1"/>
  <c r="J10" i="541"/>
  <c r="F8" i="540"/>
  <c r="F8" i="541" s="1"/>
  <c r="D7" i="537"/>
  <c r="E42" i="543"/>
  <c r="L40" i="543"/>
  <c r="L37" i="543"/>
  <c r="F30" i="543"/>
  <c r="F13" i="543"/>
  <c r="F3" i="543"/>
  <c r="F4" i="543" s="1"/>
  <c r="K35" i="542"/>
  <c r="K34" i="542"/>
  <c r="K32" i="542"/>
  <c r="K31" i="542"/>
  <c r="K30" i="542"/>
  <c r="K29" i="542"/>
  <c r="K28" i="542"/>
  <c r="K27" i="542"/>
  <c r="K26" i="542"/>
  <c r="K25" i="542"/>
  <c r="K23" i="542"/>
  <c r="K21" i="542"/>
  <c r="K20" i="542"/>
  <c r="K18" i="542"/>
  <c r="K17" i="542"/>
  <c r="K16" i="542"/>
  <c r="K14" i="542"/>
  <c r="K13" i="542"/>
  <c r="K11" i="542"/>
  <c r="B5" i="498"/>
  <c r="B2" i="498"/>
  <c r="E2" i="531" l="1"/>
</calcChain>
</file>

<file path=xl/comments1.xml><?xml version="1.0" encoding="utf-8"?>
<comments xmlns="http://schemas.openxmlformats.org/spreadsheetml/2006/main">
  <authors>
    <author>Светлана</author>
  </authors>
  <commentList>
    <comment ref="E16" authorId="0">
      <text>
        <r>
          <rPr>
            <sz val="9"/>
            <color indexed="81"/>
            <rFont val="Tahoma"/>
            <family val="2"/>
            <charset val="204"/>
          </rPr>
          <t>Чтобы выбрать несколько видов деятельности, необходимо с помощью зажатой клавиши Ctrl выбрать несколько строк и нажать "Выбор"</t>
        </r>
      </text>
    </comment>
  </commentList>
</comments>
</file>

<file path=xl/sharedStrings.xml><?xml version="1.0" encoding="utf-8"?>
<sst xmlns="http://schemas.openxmlformats.org/spreadsheetml/2006/main" count="4709" uniqueCount="1205">
  <si>
    <t>modInstruction</t>
  </si>
  <si>
    <t>modfrmCheckUpdates</t>
  </si>
  <si>
    <t>Республика Татарстан</t>
  </si>
  <si>
    <t>Причина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</si>
  <si>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</si>
  <si>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</si>
  <si>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</si>
  <si>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</si>
  <si>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</si>
  <si>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</si>
  <si>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</si>
  <si>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</si>
  <si>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</si>
  <si>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</si>
  <si>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</si>
  <si>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</si>
  <si>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</si>
  <si>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</si>
  <si>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</si>
  <si>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</si>
  <si>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</si>
  <si>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</si>
  <si>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</si>
  <si>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</si>
  <si>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</si>
  <si>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</si>
  <si>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</si>
  <si>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</si>
  <si>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</si>
  <si>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</si>
  <si>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</si>
  <si>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</si>
  <si>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</si>
  <si>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</si>
  <si>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</si>
  <si>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</si>
  <si>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</si>
  <si>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</si>
  <si>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</si>
  <si>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</si>
  <si>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</si>
  <si>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</si>
  <si>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</si>
  <si>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</si>
  <si>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</si>
  <si>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</si>
  <si>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</si>
  <si>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</si>
  <si>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</si>
  <si>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</si>
  <si>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</si>
  <si>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</si>
  <si>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</si>
  <si>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</si>
  <si>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</si>
  <si>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</si>
  <si>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</si>
  <si>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</si>
  <si>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</si>
  <si>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</si>
  <si>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</si>
  <si>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</si>
  <si>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</si>
  <si>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</si>
  <si>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</si>
  <si>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</si>
  <si>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</si>
  <si>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</si>
  <si>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</si>
  <si>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</si>
  <si>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</si>
  <si>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</si>
  <si>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</si>
  <si>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</si>
  <si>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</si>
  <si>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</si>
  <si>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</si>
  <si>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</si>
  <si>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</si>
  <si>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</si>
  <si>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</si>
  <si>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</si>
  <si>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</si>
  <si>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</si>
  <si>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</si>
  <si>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</si>
  <si>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</si>
  <si>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</si>
  <si>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</si>
  <si>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</si>
  <si>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TEHSHEET</t>
  </si>
  <si>
    <t>AllSheetsInThisWorkbook</t>
  </si>
  <si>
    <t>Проверка</t>
  </si>
  <si>
    <t>REESTR_ORG</t>
  </si>
  <si>
    <t>modProv</t>
  </si>
  <si>
    <t>modfrmReestr</t>
  </si>
  <si>
    <t>modHyp</t>
  </si>
  <si>
    <t>г.Байконур</t>
  </si>
  <si>
    <t>г.Санкт-Петербург</t>
  </si>
  <si>
    <t>REGION</t>
  </si>
  <si>
    <t>Дата/Время</t>
  </si>
  <si>
    <t>Сообщение</t>
  </si>
  <si>
    <t>Статус</t>
  </si>
  <si>
    <t>modClassifierValidate</t>
  </si>
  <si>
    <t>modList01</t>
  </si>
  <si>
    <t>Лог обновления</t>
  </si>
  <si>
    <t>modReestr</t>
  </si>
  <si>
    <t>modUpdTemplMain</t>
  </si>
  <si>
    <t>modList00</t>
  </si>
  <si>
    <t>et_union</t>
  </si>
  <si>
    <t>г.Севастополь</t>
  </si>
  <si>
    <t>Республика Крым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</si>
  <si>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</si>
  <si>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</si>
  <si>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</si>
  <si>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</si>
  <si>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</si>
  <si>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</si>
  <si>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• При сохранении отчёта осуществляется проверка корректности данных, в том числе на наличие значений в полях, обязательных для заполнения
• Если значение не удовлетворяет условию проверки, на лист «Проверка» добавляется гиперссылка на данное поле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отчёт будет отклонён системой и не будет загружен в хранилище данных, сообщения со статусом «Предупреждение» носят информационный характер, и такой отчёт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</si>
  <si>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</si>
  <si>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</si>
  <si>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</si>
  <si>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</si>
  <si>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modfrmSecretCode</t>
  </si>
  <si>
    <t>modIHLCommandBar</t>
  </si>
  <si>
    <t>modfrmURL</t>
  </si>
  <si>
    <t>modfrmRegion</t>
  </si>
  <si>
    <t>month_list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</si>
  <si>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</si>
  <si>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</si>
  <si>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</si>
  <si>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</si>
  <si>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</si>
  <si>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</si>
  <si>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</si>
  <si>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</si>
  <si>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</si>
  <si>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</si>
  <si>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</si>
  <si>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</si>
  <si>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DATA_URL</t>
  </si>
  <si>
    <t>LINK_RANGE</t>
  </si>
  <si>
    <t>ID</t>
  </si>
  <si>
    <t>LINK_NAME</t>
  </si>
  <si>
    <t>modHTTP</t>
  </si>
  <si>
    <t>modThisWorkbook</t>
  </si>
  <si>
    <t>Титульный</t>
  </si>
  <si>
    <t>Ссылка 1</t>
  </si>
  <si>
    <t>Ссылка 2</t>
  </si>
  <si>
    <t>modProvGeneralProc</t>
  </si>
  <si>
    <t>modCheckCyan</t>
  </si>
  <si>
    <t>https://appsrv.regportal-tariff.ru/procwsxls/</t>
  </si>
  <si>
    <t>Обратиться в службу поддержки</t>
  </si>
  <si>
    <t>Инструкция по загрузке документов</t>
  </si>
  <si>
    <t>База знаний</t>
  </si>
  <si>
    <t>да</t>
  </si>
  <si>
    <t>нет</t>
  </si>
  <si>
    <t>REESTR_MO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</si>
  <si>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</si>
  <si>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</si>
  <si>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</si>
  <si>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</si>
  <si>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</si>
  <si>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</si>
  <si>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</si>
  <si>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</si>
  <si>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</si>
  <si>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№</t>
  </si>
  <si>
    <t>Программы энергосбережения и повышения энергоэффективности</t>
  </si>
  <si>
    <t>Субъект Российской Федерации</t>
  </si>
  <si>
    <t>Тип</t>
  </si>
  <si>
    <t>Факт</t>
  </si>
  <si>
    <t>Период</t>
  </si>
  <si>
    <t>Квартал</t>
  </si>
  <si>
    <t>Наименование организации</t>
  </si>
  <si>
    <t>ИНН</t>
  </si>
  <si>
    <t>КПП</t>
  </si>
  <si>
    <t>Вид деятельности</t>
  </si>
  <si>
    <t>Наличие программы</t>
  </si>
  <si>
    <t>Соответствует ли программа требованиям, установленным уполномоченным органом?</t>
  </si>
  <si>
    <t>Дата проверки на соответствие:</t>
  </si>
  <si>
    <t>Причина:</t>
  </si>
  <si>
    <t/>
  </si>
  <si>
    <t>Фамилия, имя, отчество</t>
  </si>
  <si>
    <t>Должность</t>
  </si>
  <si>
    <t>Контактный телефон</t>
  </si>
  <si>
    <t>E-mail</t>
  </si>
  <si>
    <t>Контакты сотрудников регулируемой организации, ответственных за разработку программы</t>
  </si>
  <si>
    <t>Контактный телефон дополнительный (мобильный)</t>
  </si>
  <si>
    <t>Юридический адрес организации</t>
  </si>
  <si>
    <t>Почтовый адрес организации</t>
  </si>
  <si>
    <t>(обновление не выполнялось)</t>
  </si>
  <si>
    <t>list_pf</t>
  </si>
  <si>
    <t>План</t>
  </si>
  <si>
    <t>list_year</t>
  </si>
  <si>
    <t>list_logic</t>
  </si>
  <si>
    <t>list_kvartal</t>
  </si>
  <si>
    <t>1 квартал</t>
  </si>
  <si>
    <t>2 квартал</t>
  </si>
  <si>
    <t>3 квартал</t>
  </si>
  <si>
    <t>4 квартал</t>
  </si>
  <si>
    <t>1</t>
  </si>
  <si>
    <t>Ниже вы можете оставить свои комментарии</t>
  </si>
  <si>
    <t>Добавить</t>
  </si>
  <si>
    <t>modList02</t>
  </si>
  <si>
    <t>modList03</t>
  </si>
  <si>
    <t>modList04</t>
  </si>
  <si>
    <t>modList05</t>
  </si>
  <si>
    <t>Название программы</t>
  </si>
  <si>
    <t>Сроки реализации программы</t>
  </si>
  <si>
    <t>Соответствсвие программы  требованиям, установленным уполномоченным органом</t>
  </si>
  <si>
    <t>Реквизиты документа и дата проверки</t>
  </si>
  <si>
    <t>Доля затрат в инвестиционной программе, направленная на реализацию мероприятий программы энергосбережения и повышения энергетической эффективности,%</t>
  </si>
  <si>
    <t>Ссылка на программу</t>
  </si>
  <si>
    <t>Комментарий</t>
  </si>
  <si>
    <t>дата начала</t>
  </si>
  <si>
    <t>дата окончания</t>
  </si>
  <si>
    <t>Дата проверки на соответствие</t>
  </si>
  <si>
    <t>0</t>
  </si>
  <si>
    <t>Энергообследование</t>
  </si>
  <si>
    <t>Состояние проведения энергообследования</t>
  </si>
  <si>
    <t>Не проведено</t>
  </si>
  <si>
    <t>Дата проведения</t>
  </si>
  <si>
    <t>Наименование организации, проводившей энергообследование</t>
  </si>
  <si>
    <t>Юридический адрес</t>
  </si>
  <si>
    <t>Почтовый адрес</t>
  </si>
  <si>
    <t>ФИО</t>
  </si>
  <si>
    <t>Ссылка на отчёт о проведении энергообследования</t>
  </si>
  <si>
    <t>Программа мероприятий по энергосбережению и повышению энергетической эффективности</t>
  </si>
  <si>
    <t>№ п/п</t>
  </si>
  <si>
    <t>Наименование мероприятия программы</t>
  </si>
  <si>
    <t xml:space="preserve">Дата начала </t>
  </si>
  <si>
    <t xml:space="preserve">Дата окончания </t>
  </si>
  <si>
    <t>Финансовое обеспечение реализации мероприятий</t>
  </si>
  <si>
    <t>Источник</t>
  </si>
  <si>
    <t>Объем, тыс. руб.</t>
  </si>
  <si>
    <t>Целевой показатель</t>
  </si>
  <si>
    <t>Единица измерения </t>
  </si>
  <si>
    <t>Значение экономии</t>
  </si>
  <si>
    <t>численное значение в указанной размерности</t>
  </si>
  <si>
    <t>численное значение, тыс. руб.</t>
  </si>
  <si>
    <t>Натуральные показатели</t>
  </si>
  <si>
    <t>Наименование показателя</t>
  </si>
  <si>
    <t>Единица измерения</t>
  </si>
  <si>
    <t>Значение</t>
  </si>
  <si>
    <t>Отклонение</t>
  </si>
  <si>
    <t>Производство тепловой энергии</t>
  </si>
  <si>
    <t>1.1.</t>
  </si>
  <si>
    <t>Удельный расход топлива на производство единицы тепловой энергии, отпускаемой с коллекторов источников тепловой энергии</t>
  </si>
  <si>
    <t>кг.у.т./Гкал</t>
  </si>
  <si>
    <t>Услуги по передаче тепловой энергии</t>
  </si>
  <si>
    <t>2.1.</t>
  </si>
  <si>
    <t>Величина технологических потерь при передаче тепловой энергии, теплоносителя по тепловым сетям</t>
  </si>
  <si>
    <t>Гкал</t>
  </si>
  <si>
    <t>2.2.</t>
  </si>
  <si>
    <t>Отношение величины технологических потерь тепловой энергии, теплоносителя к материальной характеристике тепловой сети</t>
  </si>
  <si>
    <t>Гкал/кв. м</t>
  </si>
  <si>
    <t>Производство и передача тепловой энергии</t>
  </si>
  <si>
    <t>3.1.</t>
  </si>
  <si>
    <t>3.2.</t>
  </si>
  <si>
    <t>3.3.</t>
  </si>
  <si>
    <t>Производство электрической и тепловой энергии в режиме комбинированной выработки</t>
  </si>
  <si>
    <t>4.1.</t>
  </si>
  <si>
    <t>4.2.</t>
  </si>
  <si>
    <t>Удельный расход условного топлива на отпуск электрической энергии с шин</t>
  </si>
  <si>
    <t>г.у.т./кВт.ч</t>
  </si>
  <si>
    <t>Услуги по передаче электрической энергии</t>
  </si>
  <si>
    <t>5.1.</t>
  </si>
  <si>
    <t>Потери электрической энергии при ее передаче присоединенным потребителям и смежным сетевым организациям</t>
  </si>
  <si>
    <t>%</t>
  </si>
  <si>
    <t>Услуги по холодному водоснабжению</t>
  </si>
  <si>
    <t>6.1.</t>
  </si>
  <si>
    <t>Доля потерь воды в централизованных системах водоснабжения при транспортировке в общем объеме воды, поданной в водопроводную сеть</t>
  </si>
  <si>
    <t>6.2.</t>
  </si>
  <si>
    <t>Удельный расход электрической энергии, потребляемой в технологическом процессе подготовки питьевой воды, на единицу объема воды, отпускаемой в сеть</t>
  </si>
  <si>
    <t>кВт.ч/ куб. м</t>
  </si>
  <si>
    <t>6.3.</t>
  </si>
  <si>
    <t>Удельный расход электрической энергии, потребляемой в технологическом процессе транспортировки питьевой воды, на единицу объема транспортируемой воды</t>
  </si>
  <si>
    <t>Услуги по водоотведению</t>
  </si>
  <si>
    <t>7.1.</t>
  </si>
  <si>
    <t>Удельный расход электрической энергии, потребляемой в технологическом процессе очистки сточных вод, на единицу объема очищаемых сточных вод</t>
  </si>
  <si>
    <t>7.2.</t>
  </si>
  <si>
    <t>Удельный расход электрической энергии, потребляемой в технологическом процессе транспортировки сточных вод, на единицу объема транспортируемых сточных вод</t>
  </si>
  <si>
    <t>Горячее водоснабжение</t>
  </si>
  <si>
    <t>8.1.</t>
  </si>
  <si>
    <t>Удельное количество тепловой энергии, расходуемое на подогрев горячей воды</t>
  </si>
  <si>
    <t>Гкал/куб. м</t>
  </si>
  <si>
    <t>Обращение с твердыми коммунальными отходами</t>
  </si>
  <si>
    <t>9.1.</t>
  </si>
  <si>
    <t>Удельный расход топлива транспортными средствами на 1 куб. м утилизируемых (захороненных) твердых коммунальных отходов</t>
  </si>
  <si>
    <t>т/куб. м</t>
  </si>
  <si>
    <t>9.2.</t>
  </si>
  <si>
    <t>Удельный расход электрической энергии, используемый при оказании услуг по утилизации, обезвреживанию, захоронению твердых коммунальных отходов, на 1 куб. м твердых коммунальных отходов</t>
  </si>
  <si>
    <t>кВт.ч/куб. м</t>
  </si>
  <si>
    <t>list_obsled</t>
  </si>
  <si>
    <t>Проведено</t>
  </si>
  <si>
    <t>REESTR_ADD</t>
  </si>
  <si>
    <t>Реестр мероприятий</t>
  </si>
  <si>
    <t>REESTR_ADD_M</t>
  </si>
  <si>
    <t>О</t>
  </si>
  <si>
    <t>FINANCICAL_ADD_M</t>
  </si>
  <si>
    <t>Финансовое обеспечение</t>
  </si>
  <si>
    <t>EFFECT_ADD</t>
  </si>
  <si>
    <t>Ожидаемый эффект</t>
  </si>
  <si>
    <t>FINANCICAL_ADD_RANGE</t>
  </si>
  <si>
    <t>EFFECT_ADD_M</t>
  </si>
  <si>
    <t>EFFECT_ADD_RANGE</t>
  </si>
  <si>
    <t>PROGRAM_ES_ADD_RANGE</t>
  </si>
  <si>
    <t>Программа ЭС</t>
  </si>
  <si>
    <t>Тариф</t>
  </si>
  <si>
    <t>Федеральный бюджет</t>
  </si>
  <si>
    <t>Региональный бюджет</t>
  </si>
  <si>
    <t>Муниципальный бюджет</t>
  </si>
  <si>
    <t>Собственные средства</t>
  </si>
  <si>
    <t>Привлеченные средства в рамках трехсторонних договоров</t>
  </si>
  <si>
    <t>Без финансирования</t>
  </si>
  <si>
    <t>list_istfin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</si>
  <si>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(Параметры Excel | Центр управления безопасностью | Параметры центра управления безопасностью | Параметры макросов | Включить все макросы | ОК)</t>
  </si>
  <si>
    <t>•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</si>
  <si>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Контакты руководителя регулируемой организации</t>
  </si>
  <si>
    <t>REESTR_MERO</t>
  </si>
  <si>
    <t>REESTR_EFCT</t>
  </si>
  <si>
    <t>Программа</t>
  </si>
  <si>
    <t>Эффект</t>
  </si>
  <si>
    <t>Показатели</t>
  </si>
  <si>
    <t>Вид деятельности программ энергоэффективности</t>
  </si>
  <si>
    <t>list_docs</t>
  </si>
  <si>
    <t>отсутствует</t>
  </si>
  <si>
    <t>ссылка на документ</t>
  </si>
  <si>
    <t>REESTR_VD</t>
  </si>
  <si>
    <t>Инструкция к шаблону</t>
  </si>
  <si>
    <t>Проверка доступных обновлений...</t>
  </si>
  <si>
    <t>Информация</t>
  </si>
  <si>
    <t>Нет доступных обновлений для отчёта с кодом PROG.EEF!</t>
  </si>
  <si>
    <t>64275710</t>
  </si>
  <si>
    <t>https://regportal-tariff.ru/disclo/get_file?p_guid=????????-????-????-????-????????????</t>
  </si>
  <si>
    <t>ALL</t>
  </si>
  <si>
    <t>VDET_START_DATE</t>
  </si>
  <si>
    <t>VDET_END_DATE</t>
  </si>
  <si>
    <t>VDET_NAME</t>
  </si>
  <si>
    <t>VDET_NAME_LIST</t>
  </si>
  <si>
    <t>VDET_FULL_NAME_LIST</t>
  </si>
  <si>
    <t>2632</t>
  </si>
  <si>
    <t>26354790</t>
  </si>
  <si>
    <t>АО "Газпром газораспределение Чебоксары" (Санаторий "Волга")</t>
  </si>
  <si>
    <t>2128049998</t>
  </si>
  <si>
    <t>211631001</t>
  </si>
  <si>
    <t>15-09-2008 00:00:00</t>
  </si>
  <si>
    <t>производство (некомбинированная выработка)+передача+сбыт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</si>
  <si>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</si>
  <si>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</si>
  <si>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26354795</t>
  </si>
  <si>
    <t>АО "Санаторий "Чувашия"</t>
  </si>
  <si>
    <t>2129027450</t>
  </si>
  <si>
    <t>213001001</t>
  </si>
  <si>
    <t>26354782</t>
  </si>
  <si>
    <t>АО "Чебоксарское ПО им. В.И.Чапаева"</t>
  </si>
  <si>
    <t>2130095159</t>
  </si>
  <si>
    <t>08-11-2011 00:00:00</t>
  </si>
  <si>
    <t>26319860</t>
  </si>
  <si>
    <t>АО "Чувашхлебопродукт" - филиал Чебоксарский элеватор</t>
  </si>
  <si>
    <t>2130092180</t>
  </si>
  <si>
    <t>213043001</t>
  </si>
  <si>
    <t>01-09-2011 00:00:00</t>
  </si>
  <si>
    <t>31-12-2017 00:00:00</t>
  </si>
  <si>
    <t>Передача+Сбыт</t>
  </si>
  <si>
    <t>Сбыт :: Передача</t>
  </si>
  <si>
    <t>/Тепловая энергия/Сбыт :: /Тепловая энергия/Передача</t>
  </si>
  <si>
    <t>26776252</t>
  </si>
  <si>
    <t>АО Фирма "Август"</t>
  </si>
  <si>
    <t>5046001101</t>
  </si>
  <si>
    <t>210431001</t>
  </si>
  <si>
    <t>15-02-2011 00:00:00</t>
  </si>
  <si>
    <t>28794049</t>
  </si>
  <si>
    <t>БУ ЧР "Ибресинский психоневрологический интернат"</t>
  </si>
  <si>
    <t>2105002111</t>
  </si>
  <si>
    <t>210501001</t>
  </si>
  <si>
    <t>06-08-2014 00:00:00</t>
  </si>
  <si>
    <t>26433763</t>
  </si>
  <si>
    <t>БУ ЧР "Калининский психоневрологический интернат" Минздравсоцразвития Чувашской Республики</t>
  </si>
  <si>
    <t>2104002510</t>
  </si>
  <si>
    <t>210401001</t>
  </si>
  <si>
    <t>01-12-2009 00:00:00</t>
  </si>
  <si>
    <t>28546667</t>
  </si>
  <si>
    <t>ГУП "Чувашгаз"</t>
  </si>
  <si>
    <t>2128017682</t>
  </si>
  <si>
    <t>17-07-2014 00:00:00</t>
  </si>
  <si>
    <t>14-10-2015 00:00:00</t>
  </si>
  <si>
    <t>11-02-2016 00:00:00</t>
  </si>
  <si>
    <t>01-09-2017 00:00:00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</si>
  <si>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</si>
  <si>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</si>
  <si>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</si>
  <si>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</si>
  <si>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14-04-2011 00:00:00</t>
  </si>
  <si>
    <t>26776449</t>
  </si>
  <si>
    <t>МП "ДЕЗ ЖКХ Ибресинского района"</t>
  </si>
  <si>
    <t>2105002961</t>
  </si>
  <si>
    <t>26354777</t>
  </si>
  <si>
    <t>МП "УК ЖКХ" МО "г.Канаш Чувашской Республики"</t>
  </si>
  <si>
    <t>2123008250</t>
  </si>
  <si>
    <t>212301001</t>
  </si>
  <si>
    <t>31059322</t>
  </si>
  <si>
    <t>МП по МТС "Красночетайскагропромснаб"</t>
  </si>
  <si>
    <t>2110000617</t>
  </si>
  <si>
    <t>211001001</t>
  </si>
  <si>
    <t>15-10-2018 00:00:00</t>
  </si>
  <si>
    <t>26354772</t>
  </si>
  <si>
    <t>МУП "Алатырское ПОК и ТС"</t>
  </si>
  <si>
    <t>2122000210</t>
  </si>
  <si>
    <t>212201001</t>
  </si>
  <si>
    <t>31217009</t>
  </si>
  <si>
    <t>МУП "ЖКХ "Вурман-Сюктерское"</t>
  </si>
  <si>
    <t>2116003886</t>
  </si>
  <si>
    <t>211601001</t>
  </si>
  <si>
    <t>07-11-2018 00:00:00</t>
  </si>
  <si>
    <t>30383253</t>
  </si>
  <si>
    <t>МУП "ЖКХ "Ишлейское"</t>
  </si>
  <si>
    <t>2116000701</t>
  </si>
  <si>
    <t>21-12-2015 00:00:00</t>
  </si>
  <si>
    <t>31223605</t>
  </si>
  <si>
    <t>МУП "ЖКХ "КАТРАСЬСКОЕ"</t>
  </si>
  <si>
    <t>2116003879</t>
  </si>
  <si>
    <t>03-12-2018 00:00:00</t>
  </si>
  <si>
    <t>производство (некомбинированная выработка)+передача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</si>
  <si>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</si>
  <si>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</si>
  <si>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30985464</t>
  </si>
  <si>
    <t>МУП "ЖКХ Алатырского района"</t>
  </si>
  <si>
    <t>2101006027</t>
  </si>
  <si>
    <t>210101001</t>
  </si>
  <si>
    <t>01-01-2018 00:00:00</t>
  </si>
  <si>
    <t>30934362</t>
  </si>
  <si>
    <t>МУП "Жилищно-коммунальное хозяйство "Атлашевское"</t>
  </si>
  <si>
    <t>2116003445</t>
  </si>
  <si>
    <t>30961236</t>
  </si>
  <si>
    <t>МУП "Жилищно-коммунальное хозяйство Козловского района"</t>
  </si>
  <si>
    <t>2107005654</t>
  </si>
  <si>
    <t>210701001</t>
  </si>
  <si>
    <t>01-11-2018 00:00:00</t>
  </si>
  <si>
    <t>26370830</t>
  </si>
  <si>
    <t>МУП "Коммунальные сети города Новочебоксарска"</t>
  </si>
  <si>
    <t>2124000310</t>
  </si>
  <si>
    <t>212401001</t>
  </si>
  <si>
    <t>29-10-2015 00:00:00</t>
  </si>
  <si>
    <t>Передача</t>
  </si>
  <si>
    <t>/Тепловая энергия/Передача</t>
  </si>
  <si>
    <t>28977531</t>
  </si>
  <si>
    <t>МУП "ОПЖКХ" Порецкого района</t>
  </si>
  <si>
    <t>2113003207</t>
  </si>
  <si>
    <t>211301001</t>
  </si>
  <si>
    <t>30-08-2004 00:00:00</t>
  </si>
  <si>
    <t>01-12-2016 00:00:00</t>
  </si>
  <si>
    <t>31218375</t>
  </si>
  <si>
    <t>МУП "Тепло плюс"</t>
  </si>
  <si>
    <t>2118003232</t>
  </si>
  <si>
    <t>211801001</t>
  </si>
  <si>
    <t>08-11-2018 00:00:00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</si>
  <si>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</si>
  <si>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</si>
  <si>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производство комбинированная выработка</t>
  </si>
  <si>
    <t>31172050</t>
  </si>
  <si>
    <t>МУП "Теплосеть" муниципального образования города Чебоксары-столицы Чувашской Республики</t>
  </si>
  <si>
    <t>2130201760</t>
  </si>
  <si>
    <t>01-09-2018 00:00:00</t>
  </si>
  <si>
    <t>15-12-2018 00:00:00</t>
  </si>
  <si>
    <t>Теплоноситель - Сбыт :: Производство :: Передача</t>
  </si>
  <si>
    <t>Сбыт :: Производство :: Передача</t>
  </si>
  <si>
    <t>/Теплоноситель/Сбыт :: /Теплоноситель/Производство :: /Теплоноситель/Передача</t>
  </si>
  <si>
    <t>31324851</t>
  </si>
  <si>
    <t>МУП "Шумерлинское предприятие тепловодоснабжения и водоотведения"</t>
  </si>
  <si>
    <t>2125008930</t>
  </si>
  <si>
    <t>212501001</t>
  </si>
  <si>
    <t>16-08-2019 00:00:00</t>
  </si>
  <si>
    <t>31225812</t>
  </si>
  <si>
    <t>МУП "Юманайское ЖКХ"</t>
  </si>
  <si>
    <t>2118003225</t>
  </si>
  <si>
    <t>28-12-2018 00:00:00</t>
  </si>
  <si>
    <t>31004889</t>
  </si>
  <si>
    <t>МУП ЖКУ Мариинско-посадского городского поселения Мариинско-посадского района</t>
  </si>
  <si>
    <t>2111002575</t>
  </si>
  <si>
    <t>211101001</t>
  </si>
  <si>
    <t>30955451</t>
  </si>
  <si>
    <t>МУП ЖКУ Цивильского городского поселения Цивильского района</t>
  </si>
  <si>
    <t>2115005383</t>
  </si>
  <si>
    <t>211501001</t>
  </si>
  <si>
    <t>производство (некомбинированная выработка)</t>
  </si>
  <si>
    <t>Некомбинированная выработка</t>
  </si>
  <si>
    <t>/Тепловая энергия/Производство/Некомбинированная выработка</t>
  </si>
  <si>
    <t>31007385</t>
  </si>
  <si>
    <t>МУП ЖКУ Шоршелского сельского поселения Мариинско-Посадского района Чувашской Республики</t>
  </si>
  <si>
    <t>2111002582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</si>
  <si>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</si>
  <si>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</si>
  <si>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26354742</t>
  </si>
  <si>
    <t>МУП ЖКХ "Моргаушское" Моргаушского района</t>
  </si>
  <si>
    <t>2112000281</t>
  </si>
  <si>
    <t>211201001</t>
  </si>
  <si>
    <t>26354732</t>
  </si>
  <si>
    <t>МУП ЖКХ Красноармейского района</t>
  </si>
  <si>
    <t>2109000362</t>
  </si>
  <si>
    <t>210901001</t>
  </si>
  <si>
    <t>26776242</t>
  </si>
  <si>
    <t>МУП Урмарского "Урмарытеплосеть"</t>
  </si>
  <si>
    <t>2114903137</t>
  </si>
  <si>
    <t>211401001</t>
  </si>
  <si>
    <t>27567670</t>
  </si>
  <si>
    <t>ОАО "Комбинат автомобильных фургонов"</t>
  </si>
  <si>
    <t>2125000440</t>
  </si>
  <si>
    <t>212550001</t>
  </si>
  <si>
    <t>10-01-2012 00:00:00</t>
  </si>
  <si>
    <t>26370822</t>
  </si>
  <si>
    <t>ОАО "Коммунальник"</t>
  </si>
  <si>
    <t>2117021856</t>
  </si>
  <si>
    <t>211701001</t>
  </si>
  <si>
    <t>31020936</t>
  </si>
  <si>
    <t>ОАО "Чебоксарский электротехнический завод"</t>
  </si>
  <si>
    <t>2129006972</t>
  </si>
  <si>
    <t>212901001</t>
  </si>
  <si>
    <t>13-08-2019 00:00:00</t>
  </si>
  <si>
    <t>30828950</t>
  </si>
  <si>
    <t>ООО "КлиматСфера"</t>
  </si>
  <si>
    <t>2130036700</t>
  </si>
  <si>
    <t>11-08-2016 00:00:00</t>
  </si>
  <si>
    <t>26499380</t>
  </si>
  <si>
    <t>ООО "Комбинат строительных материалов"</t>
  </si>
  <si>
    <t>2123006648</t>
  </si>
  <si>
    <t>12-04-2010 00:00:00</t>
  </si>
  <si>
    <t>27306988</t>
  </si>
  <si>
    <t>ООО "Коммунальник"</t>
  </si>
  <si>
    <t>2121002856</t>
  </si>
  <si>
    <t>212101001</t>
  </si>
  <si>
    <t>21-10-2011 00:00:00</t>
  </si>
  <si>
    <t>26319863</t>
  </si>
  <si>
    <t>ООО "Коммунальные технологии"</t>
  </si>
  <si>
    <t>2128051193</t>
  </si>
  <si>
    <t>31-12-2018 00:00:00</t>
  </si>
  <si>
    <t>26777086</t>
  </si>
  <si>
    <t>ООО "Коммунальный сервис"</t>
  </si>
  <si>
    <t>2108007245</t>
  </si>
  <si>
    <t>210801001</t>
  </si>
  <si>
    <t>16-02-2011 00:00:00</t>
  </si>
  <si>
    <t>26776258</t>
  </si>
  <si>
    <t>ООО "Март"</t>
  </si>
  <si>
    <t>2104006145</t>
  </si>
  <si>
    <t>28422099</t>
  </si>
  <si>
    <t>ООО "МежРегионТоргЦентр"</t>
  </si>
  <si>
    <t>2127323180</t>
  </si>
  <si>
    <t>25-10-2013 00:00:00</t>
  </si>
  <si>
    <t>31-12-2020 00:00:00</t>
  </si>
  <si>
    <t>26642115</t>
  </si>
  <si>
    <t>ООО "Потенциал"</t>
  </si>
  <si>
    <t>2115902739</t>
  </si>
  <si>
    <t>28-12-2010 00:00:00</t>
  </si>
  <si>
    <t>28068503</t>
  </si>
  <si>
    <t>ООО "СУОР"</t>
  </si>
  <si>
    <t>2127311917</t>
  </si>
  <si>
    <t>28-01-2013 00:00:00</t>
  </si>
  <si>
    <t>30390869</t>
  </si>
  <si>
    <t>ООО "СтройТехМонтаж"</t>
  </si>
  <si>
    <t>2130109524</t>
  </si>
  <si>
    <t>21-01-2016 00:00:00</t>
  </si>
  <si>
    <t>26642035</t>
  </si>
  <si>
    <t>ООО "Стройэнергосервис"</t>
  </si>
  <si>
    <t>2120003053</t>
  </si>
  <si>
    <t>212001001</t>
  </si>
  <si>
    <t>31442741</t>
  </si>
  <si>
    <t>ООО "Т-Энерго"</t>
  </si>
  <si>
    <t>2130174964</t>
  </si>
  <si>
    <t>21-09-2020 00:00:00</t>
  </si>
  <si>
    <t>26642129</t>
  </si>
  <si>
    <t>ООО "Тепло"</t>
  </si>
  <si>
    <t>2124020162</t>
  </si>
  <si>
    <t>26776249</t>
  </si>
  <si>
    <t>ООО "ТеплоКомфорт"</t>
  </si>
  <si>
    <t>2104007893</t>
  </si>
  <si>
    <t>26783617</t>
  </si>
  <si>
    <t>ООО "ТеплоСфера"</t>
  </si>
  <si>
    <t>2130062330</t>
  </si>
  <si>
    <t>25-02-2011 00:00:00</t>
  </si>
  <si>
    <t>28420826</t>
  </si>
  <si>
    <t>ООО "Теплоком"</t>
  </si>
  <si>
    <t>2130126537</t>
  </si>
  <si>
    <t>22-10-2013 00:00:00</t>
  </si>
  <si>
    <t>26354761</t>
  </si>
  <si>
    <t>ООО "УК "Сельский комфорт"</t>
  </si>
  <si>
    <t>2116499022</t>
  </si>
  <si>
    <t>28798393</t>
  </si>
  <si>
    <t>ООО "Фирма Три АсС"</t>
  </si>
  <si>
    <t>2129030140</t>
  </si>
  <si>
    <t>28-08-2014 00:00:00</t>
  </si>
  <si>
    <t>28983235</t>
  </si>
  <si>
    <t>ООО "ЧМКФ "Вавилон"</t>
  </si>
  <si>
    <t>2129030703</t>
  </si>
  <si>
    <t>29-07-2015 00:00:00</t>
  </si>
  <si>
    <t>26776221</t>
  </si>
  <si>
    <t>ООО "ЭК-Котельная"</t>
  </si>
  <si>
    <t>2111006474</t>
  </si>
  <si>
    <t>30845215</t>
  </si>
  <si>
    <t>ООО "ЭнергоСистемы"</t>
  </si>
  <si>
    <t>2130177933</t>
  </si>
  <si>
    <t>19-10-2016 00:00:00</t>
  </si>
  <si>
    <t>Теплоноситель - Передача</t>
  </si>
  <si>
    <t>/Теплоноситель/Передача</t>
  </si>
  <si>
    <t>26354779</t>
  </si>
  <si>
    <t>ООО "Энергосервис"</t>
  </si>
  <si>
    <t>2124027489</t>
  </si>
  <si>
    <t>26641509</t>
  </si>
  <si>
    <t>ООО Управляющая компания "Жилище"</t>
  </si>
  <si>
    <t>2102421428</t>
  </si>
  <si>
    <t>210201001</t>
  </si>
  <si>
    <t>30-09-2015 00:00:00</t>
  </si>
  <si>
    <t>28830489</t>
  </si>
  <si>
    <t>ПАО "Т плюс" Филиал « Марий Эл и Чувашии»</t>
  </si>
  <si>
    <t>6315376946</t>
  </si>
  <si>
    <t>12-12-2014 00:00:00</t>
  </si>
  <si>
    <t>25-02-2015 00:00:00</t>
  </si>
  <si>
    <t>26379288</t>
  </si>
  <si>
    <t>ПАО "Химпром"</t>
  </si>
  <si>
    <t>2124009521</t>
  </si>
  <si>
    <t>28428111</t>
  </si>
  <si>
    <t>СПОК "Дружба"</t>
  </si>
  <si>
    <t>2116858105</t>
  </si>
  <si>
    <t>22-12-2014 00:00:00</t>
  </si>
  <si>
    <t>26370778</t>
  </si>
  <si>
    <t>ФКУ "ИК № 5 УФСИН по Чувашской Республике - Чувашии"</t>
  </si>
  <si>
    <t>2107003946</t>
  </si>
  <si>
    <t>26796651</t>
  </si>
  <si>
    <t>Филиал ПАО "РусГидро" - "Чебоксарская ГЭС"</t>
  </si>
  <si>
    <t>2460066195</t>
  </si>
  <si>
    <t>212402001</t>
  </si>
  <si>
    <t>31289614</t>
  </si>
  <si>
    <t>Филиал в Чувашской Республике ПАО «Ростелеком»</t>
  </si>
  <si>
    <t>7707049388</t>
  </si>
  <si>
    <t>01-01-2019 00:00:00</t>
  </si>
  <si>
    <t>27565977</t>
  </si>
  <si>
    <t>Ядринское МПП ЖКХ</t>
  </si>
  <si>
    <t>2119000178</t>
  </si>
  <si>
    <t>211901001</t>
  </si>
  <si>
    <t>WARM</t>
  </si>
  <si>
    <t>Оказание услуг в сфере горячего водоснабжения</t>
  </si>
  <si>
    <t>Сбыт :: Производство :: Транспортировка</t>
  </si>
  <si>
    <t>/ГВС/Сбыт :: /ГВС/Производство :: /ГВС/Транспортировка</t>
  </si>
  <si>
    <t>09-11-2015 00:00:00</t>
  </si>
  <si>
    <t>19-02-2016 00:00:00</t>
  </si>
  <si>
    <t>02-03-2016 00:00:00</t>
  </si>
  <si>
    <t>17-10-2017 00:00:00</t>
  </si>
  <si>
    <t>Сбыт :: Производство</t>
  </si>
  <si>
    <t>/ГВС/Сбыт :: /ГВС/Производство</t>
  </si>
  <si>
    <t>01-10-2017 00:00:00</t>
  </si>
  <si>
    <t>16-06-2015 00:00:00</t>
  </si>
  <si>
    <t>15-12-2017 00:00:00</t>
  </si>
  <si>
    <t>25-09-2017 00:00:00</t>
  </si>
  <si>
    <t>08-12-2017 00:00:00</t>
  </si>
  <si>
    <t>03-12-2014 00:00:00</t>
  </si>
  <si>
    <t>12-01-2016 00:00:00</t>
  </si>
  <si>
    <t>01-01-2017 00:00:00</t>
  </si>
  <si>
    <t>Поставка горячей воды</t>
  </si>
  <si>
    <t>Сбыт :: Транспортировка</t>
  </si>
  <si>
    <t>/ГВС/Сбыт :: /ГВС/Транспортировка</t>
  </si>
  <si>
    <t>25-03-2015 00:00:00</t>
  </si>
  <si>
    <t>22-12-2015 00:00:00</t>
  </si>
  <si>
    <t>HOT_VS</t>
  </si>
  <si>
    <t>26379295</t>
  </si>
  <si>
    <t>АО "Водоканал"</t>
  </si>
  <si>
    <t>2130017760</t>
  </si>
  <si>
    <t>Оказание услуг в сфере водоснабжения</t>
  </si>
  <si>
    <t>Подвоз воды :: Техническая :: Питьевая :: Техническая :: Питьевая :: Техническая :: Питьевая :: Очистка</t>
  </si>
  <si>
    <t>/ХВС/Подвоз воды :: /ХВС/Сбыт/Техническая :: /ХВС/Сбыт/Питьевая :: /ХВС/Транспортировка/Техническая :: /ХВС/Транспортировка/Питьевая :: /ХВС/Производство/Техническая :: /ХВС/Производство/Питьевая :: /ХВС/Очистка</t>
  </si>
  <si>
    <t>Питьевая</t>
  </si>
  <si>
    <t>/ХВС/Сбыт/Питьевая</t>
  </si>
  <si>
    <t>Техническая :: Питьевая :: Техническая :: Питьевая :: Техническая :: Питьевая</t>
  </si>
  <si>
    <t>/ХВС/Сбыт/Техническая :: /ХВС/Сбыт/Питьевая :: /ХВС/Транспортировка/Техническая :: /ХВС/Транспортировка/Питьевая :: /ХВС/Производство/Техническая :: /ХВС/Производство/Питьевая</t>
  </si>
  <si>
    <t>Транспортировка воды</t>
  </si>
  <si>
    <t>26946781</t>
  </si>
  <si>
    <t>АО "Моргаушавтотехсервис"</t>
  </si>
  <si>
    <t>2112000860</t>
  </si>
  <si>
    <t>08-08-2011 00:00:00</t>
  </si>
  <si>
    <t>26824116</t>
  </si>
  <si>
    <t>АО "ПМК-8"</t>
  </si>
  <si>
    <t>2115000346</t>
  </si>
  <si>
    <t>Подвоз воды :: Питьевая :: Питьевая :: Питьевая :: Очистка</t>
  </si>
  <si>
    <t>/ХВС/Подвоз воды :: /ХВС/Сбыт/Питьевая :: /ХВС/Транспортировка/Питьевая :: /ХВС/Производство/Питьевая :: /ХВС/Очистка</t>
  </si>
  <si>
    <t>28953157</t>
  </si>
  <si>
    <t>АО "Транснефть-Прикамье"</t>
  </si>
  <si>
    <t>1645000340</t>
  </si>
  <si>
    <t>165501001</t>
  </si>
  <si>
    <t>22-04-2015 00:00:00</t>
  </si>
  <si>
    <t>Питьевая :: Питьевая :: Питьевая</t>
  </si>
  <si>
    <t>/ХВС/Сбыт/Питьевая :: /ХВС/Транспортировка/Питьевая :: /ХВС/Производство/Питьевая</t>
  </si>
  <si>
    <t>Техническая :: Питьевая</t>
  </si>
  <si>
    <t>/ХВС/Транспортировка/Техническая :: /ХВС/Транспортировка/Питьевая</t>
  </si>
  <si>
    <t>30900656</t>
  </si>
  <si>
    <t>АУ "Новая жизнь" Рындинского сельского поселения Цивильского района ЧР</t>
  </si>
  <si>
    <t>2115905440</t>
  </si>
  <si>
    <t>28940174</t>
  </si>
  <si>
    <t>Батыревское МУП "Чистое село"</t>
  </si>
  <si>
    <t>2103904876</t>
  </si>
  <si>
    <t>210301001</t>
  </si>
  <si>
    <t>03-03-2015 00:00:00</t>
  </si>
  <si>
    <t>01-10-2016 00:00:00</t>
  </si>
  <si>
    <t>/ХВС/Транспортировка/Питьевая</t>
  </si>
  <si>
    <t>28443959</t>
  </si>
  <si>
    <t>КФХ Тимофеев Н.В.</t>
  </si>
  <si>
    <t>211400425594</t>
  </si>
  <si>
    <t>13-12-2013 00:00:00</t>
  </si>
  <si>
    <t>26434511</t>
  </si>
  <si>
    <t>МАУ "Опытный" Опытного сельского поселения Цивильского района Чувашской Республики</t>
  </si>
  <si>
    <t>2115904503</t>
  </si>
  <si>
    <t>/ХВС/Производство/Питьевая</t>
  </si>
  <si>
    <t>01-06-2018 00:00:00</t>
  </si>
  <si>
    <t>28821713</t>
  </si>
  <si>
    <t>МУП "Водоканал"</t>
  </si>
  <si>
    <t>2122007310</t>
  </si>
  <si>
    <t>31-10-2014 00:00:00</t>
  </si>
  <si>
    <t>30990488</t>
  </si>
  <si>
    <t>МУП "Водоканал" муниципального образования г. Канаш Чувашской Республики</t>
  </si>
  <si>
    <t>2123019326</t>
  </si>
  <si>
    <t>23-11-2018 00:00:00</t>
  </si>
  <si>
    <t>Питьевая :: Питьевая :: Питьевая :: Очистка</t>
  </si>
  <si>
    <t>/ХВС/Сбыт/Питьевая :: /ХВС/Транспортировка/Питьевая :: /ХВС/Производство/Питьевая :: /ХВС/Очистка</t>
  </si>
  <si>
    <t>31350231</t>
  </si>
  <si>
    <t>МУП "Управляющая компания города Цивильск"</t>
  </si>
  <si>
    <t>2115006147</t>
  </si>
  <si>
    <t>29-11-2019 00:00:00</t>
  </si>
  <si>
    <t>31445696</t>
  </si>
  <si>
    <t>МУП "Чистая вода"</t>
  </si>
  <si>
    <t>2125009147</t>
  </si>
  <si>
    <t>09-10-2020 00:00:00</t>
  </si>
  <si>
    <t>26370813</t>
  </si>
  <si>
    <t>МУП ЖКХ "Чурачики" администрации Чурачикского сельского поселения Цивильского района ЧР</t>
  </si>
  <si>
    <t>2115904052</t>
  </si>
  <si>
    <t>14-06-2019 00:00:00</t>
  </si>
  <si>
    <t>26370831</t>
  </si>
  <si>
    <t>МУП ШПУ "Водоканал"</t>
  </si>
  <si>
    <t>2125001099</t>
  </si>
  <si>
    <t>28797829</t>
  </si>
  <si>
    <t>ООО "АКВА"</t>
  </si>
  <si>
    <t>2117003060</t>
  </si>
  <si>
    <t>26-08-2014 00:00:00</t>
  </si>
  <si>
    <t>30989943</t>
  </si>
  <si>
    <t>ООО "Вител 11"</t>
  </si>
  <si>
    <t>2111002536</t>
  </si>
  <si>
    <t>28425185</t>
  </si>
  <si>
    <t>ООО "Вител"</t>
  </si>
  <si>
    <t>2130056368</t>
  </si>
  <si>
    <t>31-01-2020 00:00:00</t>
  </si>
  <si>
    <t>Питьевая :: Питьевая</t>
  </si>
  <si>
    <t>/ХВС/Сбыт/Питьевая :: /ХВС/Производство/Питьевая</t>
  </si>
  <si>
    <t>26354760</t>
  </si>
  <si>
    <t>ООО "ИЗВА"</t>
  </si>
  <si>
    <t>2116491707</t>
  </si>
  <si>
    <t>31423973</t>
  </si>
  <si>
    <t>ООО "Карина"</t>
  </si>
  <si>
    <t>2123001495</t>
  </si>
  <si>
    <t>01-07-2020 00:00:00</t>
  </si>
  <si>
    <t>28284266</t>
  </si>
  <si>
    <t>ООО "Красное Сормово"</t>
  </si>
  <si>
    <t>2109902699</t>
  </si>
  <si>
    <t>17-10-2013 00:00:00</t>
  </si>
  <si>
    <t>28829193</t>
  </si>
  <si>
    <t>ООО "Ремстройгрупп"</t>
  </si>
  <si>
    <t>2116002554</t>
  </si>
  <si>
    <t>25-11-2014 00:00:00</t>
  </si>
  <si>
    <t>30-12-2018 00:00:00</t>
  </si>
  <si>
    <t>26777110</t>
  </si>
  <si>
    <t>ООО "Спутник-1"</t>
  </si>
  <si>
    <t>2120002677</t>
  </si>
  <si>
    <t>26643089</t>
  </si>
  <si>
    <t>ООО "Теплоэнергосеть"</t>
  </si>
  <si>
    <t>2116499262</t>
  </si>
  <si>
    <t>30-12-2010 00:00:00</t>
  </si>
  <si>
    <t>30832135</t>
  </si>
  <si>
    <t>ООО "Управляющая компания"</t>
  </si>
  <si>
    <t>2104008255</t>
  </si>
  <si>
    <t>18-08-2016 00:00:00</t>
  </si>
  <si>
    <t>26779926</t>
  </si>
  <si>
    <t>ООО "Яльчикское РТП"</t>
  </si>
  <si>
    <t>2120003110</t>
  </si>
  <si>
    <t>18-02-2011 00:00:00</t>
  </si>
  <si>
    <t>31035835</t>
  </si>
  <si>
    <t>ООО «АКВАСТРОЙ»</t>
  </si>
  <si>
    <t>2116003100</t>
  </si>
  <si>
    <t>14-08-2018 00:00:00</t>
  </si>
  <si>
    <t>01-06-2019 00:00:00</t>
  </si>
  <si>
    <t>11-09-2015 00:00:00</t>
  </si>
  <si>
    <t>28468990</t>
  </si>
  <si>
    <t>ООО фирма "Вега"</t>
  </si>
  <si>
    <t>2116491136</t>
  </si>
  <si>
    <t>12-02-2014 00:00:00</t>
  </si>
  <si>
    <t>26354759</t>
  </si>
  <si>
    <t>ООО"Санаторий "Волжские зори"</t>
  </si>
  <si>
    <t>2116490679</t>
  </si>
  <si>
    <t>Техническая :: Техническая :: Питьевая :: Техническая</t>
  </si>
  <si>
    <t>/ХВС/Сбыт/Техническая :: /ХВС/Транспортировка/Техническая :: /ХВС/Транспортировка/Питьевая :: /ХВС/Производство/Техническая</t>
  </si>
  <si>
    <t>26433912</t>
  </si>
  <si>
    <t>СХПК "Нива"</t>
  </si>
  <si>
    <t>2109000147</t>
  </si>
  <si>
    <t>28536784</t>
  </si>
  <si>
    <t>ФКУ ИК-9 УФСИН России по Чувашской Республике</t>
  </si>
  <si>
    <t>2115003629</t>
  </si>
  <si>
    <t>27-06-2014 00:00:00</t>
  </si>
  <si>
    <t>VS</t>
  </si>
  <si>
    <t>Оказание услуг в сфере водоотведения и очистки сточных вод</t>
  </si>
  <si>
    <t>Прием сточных вод :: Очистка сточных вод :: Транспортировка сточных вод</t>
  </si>
  <si>
    <t>/ВО/Прием сточных вод :: /ВО/Очистка сточных вод :: /ВО/Транспортировка сточных вод</t>
  </si>
  <si>
    <t>Оказание услуг по перекачке</t>
  </si>
  <si>
    <t>Транспортировка сточных вод</t>
  </si>
  <si>
    <t>/ВО/Транспортировка сточных вод</t>
  </si>
  <si>
    <t>26434033</t>
  </si>
  <si>
    <t>ГУП Чувашской Республики "БОС" Минстроя Чувашии</t>
  </si>
  <si>
    <t>2124014112</t>
  </si>
  <si>
    <t>Прием сточных вод :: Очистка сточных вод</t>
  </si>
  <si>
    <t>/ВО/Прием сточных вод :: /ВО/Очистка сточных вод</t>
  </si>
  <si>
    <t>13-06-2018 00:00:00</t>
  </si>
  <si>
    <t>30990479</t>
  </si>
  <si>
    <t>МУП "Каналсеть" муниципального образования г. Канаш Чувашской Республики</t>
  </si>
  <si>
    <t>2123019284</t>
  </si>
  <si>
    <t>20-01-2020 00:00:00</t>
  </si>
  <si>
    <t>26379274</t>
  </si>
  <si>
    <t>ОАО "Чувашский бройлер"</t>
  </si>
  <si>
    <t>2116470231</t>
  </si>
  <si>
    <t>01-12-2018 00:00:00</t>
  </si>
  <si>
    <t>Оказание услуг в сфере очистки сточных вод</t>
  </si>
  <si>
    <t>Очистка сточных вод</t>
  </si>
  <si>
    <t>/ВО/Очистка сточных вод</t>
  </si>
  <si>
    <t>26436864</t>
  </si>
  <si>
    <t>ООО "ЖКХ"</t>
  </si>
  <si>
    <t>2117021704</t>
  </si>
  <si>
    <t>01-01-2015 00:00:00</t>
  </si>
  <si>
    <t>30866311</t>
  </si>
  <si>
    <t>ООО "Каналсеть+"</t>
  </si>
  <si>
    <t>2105006035</t>
  </si>
  <si>
    <t>30-06-2020 00:00:00</t>
  </si>
  <si>
    <t>28815596</t>
  </si>
  <si>
    <t>ООО "НОВОЕ СЕЛО"</t>
  </si>
  <si>
    <t>2116002674</t>
  </si>
  <si>
    <t>02-02-2016 00:00:00</t>
  </si>
  <si>
    <t>01-03-2017 00:00:00</t>
  </si>
  <si>
    <t>16-12-2014 00:00:00</t>
  </si>
  <si>
    <t>Оказание услуг в сфере водоотведения</t>
  </si>
  <si>
    <t>Очистка сточных вод :: Транспортировка сточных вод</t>
  </si>
  <si>
    <t>/ВО/Очистка сточных вод :: /ВО/Транспортировка сточных вод</t>
  </si>
  <si>
    <t>VO</t>
  </si>
  <si>
    <t>30879185</t>
  </si>
  <si>
    <t>АО "Управление отходами"</t>
  </si>
  <si>
    <t>7725727149</t>
  </si>
  <si>
    <t>772501001</t>
  </si>
  <si>
    <t>20-01-2017 00:00:00</t>
  </si>
  <si>
    <t>Утилизация твердых бытовых отходов</t>
  </si>
  <si>
    <t>/ТБО/Утилизация твердых бытовых отходов</t>
  </si>
  <si>
    <t>30892810</t>
  </si>
  <si>
    <t>МУП "Чистый город"</t>
  </si>
  <si>
    <t>2122006941</t>
  </si>
  <si>
    <t>Захоронение твердых бытовых отходов</t>
  </si>
  <si>
    <t>/ТБО/Захоронение твердых бытовых отходов</t>
  </si>
  <si>
    <t>28467247</t>
  </si>
  <si>
    <t>МУП города Шумерли "Коммунальник"</t>
  </si>
  <si>
    <t>2125008383</t>
  </si>
  <si>
    <t>05-02-2014 00:00:00</t>
  </si>
  <si>
    <t>Утилизация (захоронение) твердых бытовых отходов</t>
  </si>
  <si>
    <t>Утилизация твердых бытовых отходов :: Захоронение твердых бытовых отходов</t>
  </si>
  <si>
    <t>/ТБО/Утилизация твердых бытовых отходов :: /ТБО/Захоронение твердых бытовых отходов</t>
  </si>
  <si>
    <t>26777107</t>
  </si>
  <si>
    <t>ООО "Благоустройство+"</t>
  </si>
  <si>
    <t>2122006571</t>
  </si>
  <si>
    <t>26776992</t>
  </si>
  <si>
    <t>ООО "Водоканал"</t>
  </si>
  <si>
    <t>2104007886</t>
  </si>
  <si>
    <t>26779936</t>
  </si>
  <si>
    <t>2114903754</t>
  </si>
  <si>
    <t>Утилизация (захоронение) твердых бытовых отходов и иные виды деятельности</t>
  </si>
  <si>
    <t>Обезвреживание твердых бытовых отходов :: Утилизация твердых бытовых отходов :: Захоронение твердых бытовых отходов</t>
  </si>
  <si>
    <t>/ТБО/Обезвреживание твердых бытовых отходов :: /ТБО/Утилизация твердых бытовых отходов :: /ТБО/Захоронение твердых бытовых отходов</t>
  </si>
  <si>
    <t>26641660</t>
  </si>
  <si>
    <t>ООО "Коммунальщик"</t>
  </si>
  <si>
    <t>2107902870</t>
  </si>
  <si>
    <t>27-12-2010 00:00:00</t>
  </si>
  <si>
    <t>26945542</t>
  </si>
  <si>
    <t>ООО "Мой дом"</t>
  </si>
  <si>
    <t>2115902440</t>
  </si>
  <si>
    <t>28156267</t>
  </si>
  <si>
    <t>ООО "Сундырь"</t>
  </si>
  <si>
    <t>2111007622</t>
  </si>
  <si>
    <t>20-06-2013 00:00:00</t>
  </si>
  <si>
    <t>TBO</t>
  </si>
  <si>
    <t>26318885</t>
  </si>
  <si>
    <t>АО "Газпром энергосбыт"</t>
  </si>
  <si>
    <t>7705750968</t>
  </si>
  <si>
    <t>772901001</t>
  </si>
  <si>
    <t>13-08-2008 00:00:00</t>
  </si>
  <si>
    <t>Нерегулируемый сбыт</t>
  </si>
  <si>
    <t>/Электроэнергетика/Сбыт ЭЭ/Нерегулируемый сбыт</t>
  </si>
  <si>
    <t>26318876</t>
  </si>
  <si>
    <t>АО "Мосэнергосбыт"</t>
  </si>
  <si>
    <t>7736520080</t>
  </si>
  <si>
    <t>997650001</t>
  </si>
  <si>
    <t>27215840</t>
  </si>
  <si>
    <t>АО "Оборонэнерго" филиал "Волго-Вятский"</t>
  </si>
  <si>
    <t>7704726225</t>
  </si>
  <si>
    <t>526343001</t>
  </si>
  <si>
    <t>27-12-2014 00:00:00</t>
  </si>
  <si>
    <t>РСО</t>
  </si>
  <si>
    <t>/Электроэнергетика/Передача ЭЭ/РСО</t>
  </si>
  <si>
    <t>26318953</t>
  </si>
  <si>
    <t>АО "Чувашская энергосбытовая компания"</t>
  </si>
  <si>
    <t>2128700232</t>
  </si>
  <si>
    <t>213050001</t>
  </si>
  <si>
    <t>ГП</t>
  </si>
  <si>
    <t>/Электроэнергетика/Сбыт ЭЭ/ГП</t>
  </si>
  <si>
    <t>26569253</t>
  </si>
  <si>
    <t>АО «МОЭК Системы учета»</t>
  </si>
  <si>
    <t>7743628060</t>
  </si>
  <si>
    <t>774301001</t>
  </si>
  <si>
    <t>14-10-2010 00:00:00</t>
  </si>
  <si>
    <t>26794985</t>
  </si>
  <si>
    <t>Горьковская дирекция ОАО «РЖД»</t>
  </si>
  <si>
    <t>525745022</t>
  </si>
  <si>
    <t>22-03-2011 00:00:00</t>
  </si>
  <si>
    <t>27649410</t>
  </si>
  <si>
    <t>ЗАО СКК "Солнечный берег"</t>
  </si>
  <si>
    <t>2116480110</t>
  </si>
  <si>
    <t>10-03-2012 00:00:00</t>
  </si>
  <si>
    <t>27561909</t>
  </si>
  <si>
    <t>Казенное предприятие Чувашской Республики "Аэропорт Чебоксары"</t>
  </si>
  <si>
    <t>2130080265</t>
  </si>
  <si>
    <t>30920488</t>
  </si>
  <si>
    <t>Кировский филиал ООО "ЕЭС-Гарант"</t>
  </si>
  <si>
    <t>5024173259</t>
  </si>
  <si>
    <t>434543001</t>
  </si>
  <si>
    <t>01-07-2017 00:00:00</t>
  </si>
  <si>
    <t>26319866</t>
  </si>
  <si>
    <t>МУП "Алатырские городские электрические сети"</t>
  </si>
  <si>
    <t>2122000259</t>
  </si>
  <si>
    <t>01-01-2020 00:00:00</t>
  </si>
  <si>
    <t>Комбинированная выработка</t>
  </si>
  <si>
    <t>/Электроэнергетика/Производство ЭЭ/Комбинированная выработка</t>
  </si>
  <si>
    <t>26319865</t>
  </si>
  <si>
    <t>МУП "Шумерлинские городские электрические сети"</t>
  </si>
  <si>
    <t>2125000641</t>
  </si>
  <si>
    <t>26319864</t>
  </si>
  <si>
    <t>ОАО "Канашские городские электрические сети"</t>
  </si>
  <si>
    <t>2123008814</t>
  </si>
  <si>
    <t>31224774</t>
  </si>
  <si>
    <t>ОАО "ЧГЭС"</t>
  </si>
  <si>
    <t>2129056684</t>
  </si>
  <si>
    <t>30911713</t>
  </si>
  <si>
    <t>ООО "ЕЭС-Гарант"</t>
  </si>
  <si>
    <t>502401001</t>
  </si>
  <si>
    <t>28147378</t>
  </si>
  <si>
    <t>ООО "МагнитЭнерго"</t>
  </si>
  <si>
    <t>7715902899</t>
  </si>
  <si>
    <t>231001001</t>
  </si>
  <si>
    <t>16-05-2013 00:00:00</t>
  </si>
  <si>
    <t>31061523</t>
  </si>
  <si>
    <t>ООО "НЭСК"</t>
  </si>
  <si>
    <t>2130194618</t>
  </si>
  <si>
    <t>20-01-2018 00:00:00</t>
  </si>
  <si>
    <t>28829695</t>
  </si>
  <si>
    <t>ООО "Национальная электросетевая компания"</t>
  </si>
  <si>
    <t>2130122187</t>
  </si>
  <si>
    <t>28-11-2014 00:00:00</t>
  </si>
  <si>
    <t>31301680</t>
  </si>
  <si>
    <t>ООО "Независимая энергосбытовая компания"</t>
  </si>
  <si>
    <t>2130091901</t>
  </si>
  <si>
    <t>28798405</t>
  </si>
  <si>
    <t>ООО "НижегородЭнергоТрейд"</t>
  </si>
  <si>
    <t>5261082487</t>
  </si>
  <si>
    <t>526101001</t>
  </si>
  <si>
    <t>26319871</t>
  </si>
  <si>
    <t>ООО "Порецкагропромэнерго"</t>
  </si>
  <si>
    <t>2113000414</t>
  </si>
  <si>
    <t>26783148</t>
  </si>
  <si>
    <t>ООО "Промышленная энергосбытовая компания"</t>
  </si>
  <si>
    <t>1833045576</t>
  </si>
  <si>
    <t>526001001</t>
  </si>
  <si>
    <t>24-02-2011 00:00:00</t>
  </si>
  <si>
    <t>26416221</t>
  </si>
  <si>
    <t>ООО "РН-Энерго"</t>
  </si>
  <si>
    <t>7706525041</t>
  </si>
  <si>
    <t>02-05-2012 00:00:00</t>
  </si>
  <si>
    <t>Нерегулируемый сбыт :: ГП</t>
  </si>
  <si>
    <t>/Электроэнергетика/Сбыт ЭЭ/Нерегулируемый сбыт :: /Электроэнергетика/Сбыт ЭЭ/ГП</t>
  </si>
  <si>
    <t>30892363</t>
  </si>
  <si>
    <t>ООО "Регион-Сеть"</t>
  </si>
  <si>
    <t>2130176672</t>
  </si>
  <si>
    <t>31418079</t>
  </si>
  <si>
    <t>ООО "Регион-сеть"</t>
  </si>
  <si>
    <t>2130202308</t>
  </si>
  <si>
    <t>28-04-2020 00:00:00</t>
  </si>
  <si>
    <t>26406211</t>
  </si>
  <si>
    <t>ООО "Русэнергоресурс"</t>
  </si>
  <si>
    <t>7706288496</t>
  </si>
  <si>
    <t>770601001</t>
  </si>
  <si>
    <t>01-10-2009 00:00:00</t>
  </si>
  <si>
    <t>26502786</t>
  </si>
  <si>
    <t>ООО "Русэнергосбыт"</t>
  </si>
  <si>
    <t>7706284124</t>
  </si>
  <si>
    <t>770401001</t>
  </si>
  <si>
    <t>16-04-2010 00:00:00</t>
  </si>
  <si>
    <t>30880347</t>
  </si>
  <si>
    <t>ООО "СК ОЛИМП"</t>
  </si>
  <si>
    <t>2130176577</t>
  </si>
  <si>
    <t>09-02-2017 00:00:00</t>
  </si>
  <si>
    <t>30900652</t>
  </si>
  <si>
    <t>ООО "Северные электрические сети"</t>
  </si>
  <si>
    <t>2130168304</t>
  </si>
  <si>
    <t>30882603</t>
  </si>
  <si>
    <t>ООО "Сетьсервис"</t>
  </si>
  <si>
    <t>2130178253</t>
  </si>
  <si>
    <t>26319876</t>
  </si>
  <si>
    <t>ООО "Тепловодоканал"</t>
  </si>
  <si>
    <t>2102421361</t>
  </si>
  <si>
    <t>30852544</t>
  </si>
  <si>
    <t>ООО "Территориальные электрические сети"</t>
  </si>
  <si>
    <t>2130178599</t>
  </si>
  <si>
    <t>22-11-2016 00:00:00</t>
  </si>
  <si>
    <t>26611514</t>
  </si>
  <si>
    <t>ООО "ТранснефтьЭлектросетьСервис"</t>
  </si>
  <si>
    <t>6311049306</t>
  </si>
  <si>
    <t>631101001</t>
  </si>
  <si>
    <t>19-10-2000 00:00:00</t>
  </si>
  <si>
    <t>26497668</t>
  </si>
  <si>
    <t>ООО "Транснефтьэнерго"</t>
  </si>
  <si>
    <t>7703552167</t>
  </si>
  <si>
    <t>772301001</t>
  </si>
  <si>
    <t>01-07-2009 00:00:00</t>
  </si>
  <si>
    <t>28060680</t>
  </si>
  <si>
    <t>ООО "УК "Первая площадка"</t>
  </si>
  <si>
    <t>2130109549</t>
  </si>
  <si>
    <t>24-01-2013 00:00:00</t>
  </si>
  <si>
    <t>26780967</t>
  </si>
  <si>
    <t>ООО "Урмарские электрические сети"</t>
  </si>
  <si>
    <t>2114903377</t>
  </si>
  <si>
    <t>21-02-2011 00:00:00</t>
  </si>
  <si>
    <t>28940212</t>
  </si>
  <si>
    <t>ООО "Устра"</t>
  </si>
  <si>
    <t>2130036788</t>
  </si>
  <si>
    <t>31027633</t>
  </si>
  <si>
    <t>ООО "Чебоксарская независимая сетевая компания"</t>
  </si>
  <si>
    <t>2130195072</t>
  </si>
  <si>
    <t>27121180</t>
  </si>
  <si>
    <t>ООО "ЭНЕРГОСЕРВИС"</t>
  </si>
  <si>
    <t>5258057402</t>
  </si>
  <si>
    <t>30905587</t>
  </si>
  <si>
    <t>ООО "Электрогарант"</t>
  </si>
  <si>
    <t>2130185973</t>
  </si>
  <si>
    <t>01-04-2017 00:00:00</t>
  </si>
  <si>
    <t>31373674</t>
  </si>
  <si>
    <t>ООО "Электросети"</t>
  </si>
  <si>
    <t>2130188879</t>
  </si>
  <si>
    <t>28882859</t>
  </si>
  <si>
    <t>ООО "Энергия"</t>
  </si>
  <si>
    <t>2105005793</t>
  </si>
  <si>
    <t>09-02-2015 00:00:00</t>
  </si>
  <si>
    <t>31061947</t>
  </si>
  <si>
    <t>ООО "Энерго Плюс"</t>
  </si>
  <si>
    <t>2130194752</t>
  </si>
  <si>
    <t>01-03-2018 00:00:00</t>
  </si>
  <si>
    <t>30895332</t>
  </si>
  <si>
    <t>ООО "Энергоактив"</t>
  </si>
  <si>
    <t>2130177740</t>
  </si>
  <si>
    <t>26319867</t>
  </si>
  <si>
    <t>2108002335</t>
  </si>
  <si>
    <t>26319875</t>
  </si>
  <si>
    <t>ООО "Энергосеть"</t>
  </si>
  <si>
    <t>2121001316</t>
  </si>
  <si>
    <t>28424584</t>
  </si>
  <si>
    <t>2130022930</t>
  </si>
  <si>
    <t>06-11-2013 00:00:00</t>
  </si>
  <si>
    <t>27471298</t>
  </si>
  <si>
    <t>ООО "Энергостроймонтаж"</t>
  </si>
  <si>
    <t>2104007597</t>
  </si>
  <si>
    <t>01-04-2008 00:00:00</t>
  </si>
  <si>
    <t>31373685</t>
  </si>
  <si>
    <t>ООО "Южные электрические сети"</t>
  </si>
  <si>
    <t>2130205059</t>
  </si>
  <si>
    <t>27486078</t>
  </si>
  <si>
    <t>ООО "Янтарь"</t>
  </si>
  <si>
    <t>2130092542</t>
  </si>
  <si>
    <t>26-11-2011 00:00:00</t>
  </si>
  <si>
    <t>26319869</t>
  </si>
  <si>
    <t>ООО"ЭЛЕКТРОСНАБ"</t>
  </si>
  <si>
    <t>2107903464</t>
  </si>
  <si>
    <t>05-12-2014 00:00:00</t>
  </si>
  <si>
    <t>26832761</t>
  </si>
  <si>
    <t>ПАО "ФСК ЕЭС"</t>
  </si>
  <si>
    <t>4716016979</t>
  </si>
  <si>
    <t>772801001</t>
  </si>
  <si>
    <t>24-05-2011 00:00:00</t>
  </si>
  <si>
    <t>14-12-2017 00:00:00</t>
  </si>
  <si>
    <t>РСО :: Нерегулируемый сбыт :: 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</si>
  <si>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</t>
  </si>
  <si>
    <t>26319855</t>
  </si>
  <si>
    <t>ПАО «Россети Волга»</t>
  </si>
  <si>
    <t>6450925977</t>
  </si>
  <si>
    <t>213002001</t>
  </si>
  <si>
    <t>26518665</t>
  </si>
  <si>
    <t>Саратовский филиал ООО "Газпром энерго"</t>
  </si>
  <si>
    <t>7736186950</t>
  </si>
  <si>
    <t>645243001</t>
  </si>
  <si>
    <t>17-04-2006 00:00:00</t>
  </si>
  <si>
    <t>01-01-2016 00:00:00</t>
  </si>
  <si>
    <t>/Электроэнергетика/Производство ЭЭ/Некомбинированная выработка</t>
  </si>
  <si>
    <t>EE</t>
  </si>
  <si>
    <t>MERO_NAME</t>
  </si>
  <si>
    <t>SPHERE_NAME</t>
  </si>
  <si>
    <t>Внедрение реле-регуляторов светильников</t>
  </si>
  <si>
    <t>Герметизация зданий (окна, двери, швы, подвалы, выходы вентиляции, инженерных коммуникаций)</t>
  </si>
  <si>
    <t>Мероприятия по модернизации оборудования, в том числе замене оборудования на оборудование с более высоким коэффициентом полезного действия, внедрение инновационных решений и энергосберегающих технологий, в том числе энергоэффективной нанотехнологичной продукции</t>
  </si>
  <si>
    <t>Мероприятия по сокращению потерь электрической, тепловой энергии, холодной и горячей воды при осуществлении регулируемых видов деятельности</t>
  </si>
  <si>
    <t>Мероприятия по установке осветительных устройств с использованием светодиодов</t>
  </si>
  <si>
    <t>Мероприятия, направленные на снижение потребления энергетических ресурсов на собственные нужды при осуществлении регулируемых видов деятельности</t>
  </si>
  <si>
    <t>EFCT_NAME</t>
  </si>
  <si>
    <t>EDIZM_NAME</t>
  </si>
  <si>
    <t>Доля использования осветительных устройств с использованием светодиодов в общем объеме используемых осветительных устройств</t>
  </si>
  <si>
    <t>ГВС</t>
  </si>
  <si>
    <t>Объем выбросов парниковых газов при производстве единицы услуги</t>
  </si>
  <si>
    <t>м3/тыс. куб. м</t>
  </si>
  <si>
    <t>Оснащенность зданий, строений, сооружений, находящихся в собственности компании и/или на другом законном основании, приборами учета используемых энергоресурсов: воды, природного газа, тепловой энергии, электрической энергии</t>
  </si>
  <si>
    <t>Снижение расхода электрической энергии на собственные нужды</t>
  </si>
  <si>
    <t>кВт.ч, %</t>
  </si>
  <si>
    <t>Снижение удельного расхода электрической энергии на горячее водоснабжение</t>
  </si>
  <si>
    <t>кВт.ч/куб. м, %</t>
  </si>
  <si>
    <t>Сокращение удельного расхода горюче-смазочных материалов, используемых компанией при оказании услуг по горячему водоснабжению</t>
  </si>
  <si>
    <t>т.у.т./км, %</t>
  </si>
  <si>
    <t>Сокращение удельного расхода тепловой энергии в зданиях, строениях, сооружениях, находящихся в собственности компании и/или на другом законном основании</t>
  </si>
  <si>
    <t>Гкал/куб. м, %</t>
  </si>
  <si>
    <t>Сокращение удельного расхода электрической энергии в зданиях, строениях, сооружениях, находящихся в собственности компании и/или на другом законном основании</t>
  </si>
  <si>
    <t>кВт.ч/кв. м, %</t>
  </si>
  <si>
    <t>ТКО</t>
  </si>
  <si>
    <t>Сокращение удельного расхода горюче-смазочных материалов, используемых компанией при оказании услуг по утилизации твердых коммунальных отходов</t>
  </si>
  <si>
    <t>ТС</t>
  </si>
  <si>
    <t>Объем выбросов парниковых газов при производстве единицы товара (услуги)</t>
  </si>
  <si>
    <t>м3/тыс. Гкал</t>
  </si>
  <si>
    <t>Снижение потерь тепловой энергии в тепловых сетях</t>
  </si>
  <si>
    <t>Гкал, %</t>
  </si>
  <si>
    <t>Снижение расхода тепловой энергии на собственные нужды</t>
  </si>
  <si>
    <t>Снижение удельного расхода воды на отпуск тепловой энергии с коллекторов</t>
  </si>
  <si>
    <t>куб. м/Гкал, %</t>
  </si>
  <si>
    <t>Снижение удельного расхода условного топлива на выработку тепловой энергии</t>
  </si>
  <si>
    <t>кг.у.т./Гкал, %</t>
  </si>
  <si>
    <t>Снижение удельного расхода условного топлива на отпуск тепловой энергии с коллекторов</t>
  </si>
  <si>
    <t>Снижение удельного расхода электрической энергии на отпуск тепловой энергии с коллекторов</t>
  </si>
  <si>
    <t>кВт.ч/Гкал, %</t>
  </si>
  <si>
    <t>Сокращение удельного расхода горюче-смазочных материалов, используемых компанией при оказании услуг по передаче электрической энергии (мощности)</t>
  </si>
  <si>
    <t>Увеличение доли отпуска тепловой энергии потребителям по приборам учета</t>
  </si>
  <si>
    <t>Объем выбросов парниковых газов при производстве единицы товара</t>
  </si>
  <si>
    <t>Снижение потерь электрической энергии в электрической сети</t>
  </si>
  <si>
    <t>Снижение расхода воды на отпуск тепловой энергии с коллекторов</t>
  </si>
  <si>
    <t>куб. м, %</t>
  </si>
  <si>
    <t>Снижение расхода воды на отпуск электрической энергии с шин</t>
  </si>
  <si>
    <t>Снижение расхода электроэнергии на собственные нужды</t>
  </si>
  <si>
    <t>Снижение удельного расхода воды на отпуск электроэнергии с шин</t>
  </si>
  <si>
    <t>куб. м/кВт.ч, %</t>
  </si>
  <si>
    <t>Снижение удельного расхода условного топлива на отпуск электрической энергии с шин</t>
  </si>
  <si>
    <t>г.у.т./Гкал, %</t>
  </si>
  <si>
    <t>Увеличение доли отпуска электрической энергии потребителям по приборам учета</t>
  </si>
  <si>
    <t>ВО</t>
  </si>
  <si>
    <t>Снижение удельного расхода электрической энергии на водоотведение</t>
  </si>
  <si>
    <t>Сокращение удельного расхода горюче-смазочных материалов, используемых компанией при оказании услуг по водоотведению</t>
  </si>
  <si>
    <t>Снижение удельного расхода электрической энергии на отпуск тепловой энергии в сеть</t>
  </si>
  <si>
    <t>ЭЭ</t>
  </si>
  <si>
    <t>м3/тыс. кВт.ч</t>
  </si>
  <si>
    <t>Снижение потерь электрической энергии в сетях</t>
  </si>
  <si>
    <t>Увеличение доли услуг по передаче электрической энергии (мощности) по приборам учета</t>
  </si>
  <si>
    <t>ВС</t>
  </si>
  <si>
    <t>Снижение потерь воды в водопроводных сетях</t>
  </si>
  <si>
    <t>Снижение удельного расхода электрической энергии на холодное водоснабжение</t>
  </si>
  <si>
    <t>Сокращение удельного расхода горюче-смазочных материалов, используемых компанией при оказании услуг по холодному водоснабжению</t>
  </si>
  <si>
    <t>Увеличение доли отпуска воды потребителям по приборам учета</t>
  </si>
  <si>
    <t>Доступно обновление до версии 1.0.1</t>
  </si>
  <si>
    <t>Описание изменений: Версия 1.0.1
1. Исправлено получение реестра ТКО (необходимо обновить вручную после обновления файла)</t>
  </si>
  <si>
    <t>Размер файла обновления: 234496 байт</t>
  </si>
  <si>
    <t>Подготовка к обновлению...</t>
  </si>
  <si>
    <t>Сохранение файла резервной копии: C:\Users\Михаил\Downloads\PROG.EEF.XLSB.BKP..xlsb</t>
  </si>
  <si>
    <t>Резервная копия создана: C:\Users\Михаил\Downloads\PROG.EEF.XLSB.BKP..xlsb</t>
  </si>
  <si>
    <t>Создание книги для установки обновлений...</t>
  </si>
  <si>
    <t>Файл обновления загружен: C:\Users\Михаил\Downloads\UPDATE.PROG.EEF.TO.1.0.1.8.xls</t>
  </si>
  <si>
    <t>Петров Анатолий Никонорович</t>
  </si>
  <si>
    <t>внешний управляющий</t>
  </si>
  <si>
    <t>8(83536) 2 15 89</t>
  </si>
  <si>
    <t>elektronet@mail.ru</t>
  </si>
  <si>
    <t>Кощеренков Евгений Александрович</t>
  </si>
  <si>
    <t>Главный инженер</t>
  </si>
  <si>
    <t>429120 Чувашская Республика, г. Шумерля, ул. Коммунальная, д.10</t>
  </si>
  <si>
    <t>Программа в области энергосбережения и повышения энергетической эффективности "МУП "Шумерлинские городские электрические сети", осуществляющего регулируемую деятельность в сфере передачи электрической энергии на 2020-2024 годы"</t>
  </si>
  <si>
    <t xml:space="preserve"> Министерство экономического развития, промышленности и торговли Чувашской Республики Приказ № 180 от 09.09.2019 г.</t>
  </si>
  <si>
    <t>1.1</t>
  </si>
  <si>
    <t>Оптимизация мест размыкания сетей 6 кВ</t>
  </si>
  <si>
    <t>1.2</t>
  </si>
  <si>
    <t>1.3</t>
  </si>
  <si>
    <t>1.4</t>
  </si>
  <si>
    <t>1.5</t>
  </si>
  <si>
    <t>1.6</t>
  </si>
  <si>
    <t>1.7</t>
  </si>
  <si>
    <t>1.8</t>
  </si>
  <si>
    <t>Сезонное отключение трансформаторов на 2-х трасформаторных ТП (на4 ТП, с суммарной трансформаторной мощностью 1300кВА</t>
  </si>
  <si>
    <t xml:space="preserve">Поддержание оптимального уровня напряжения у потребителей путем переключения отпаек трансформаторов 6/0,4кВ </t>
  </si>
  <si>
    <t xml:space="preserve">Выявление и устранение безучетного (бездоговорного) потребления электрической энергии </t>
  </si>
  <si>
    <t>Выравнивание нагрузок фаз в электросетях 0,4кВ.</t>
  </si>
  <si>
    <t>Вывод из эксплуатации ТП 6/0,4, предназначенных для электроснабжения законсервированной газовой котельной №15 и центральных тепловых пунктов-ЦТП</t>
  </si>
  <si>
    <t>Установка светодиодных светильников</t>
  </si>
  <si>
    <t>Строительство КРУН-6кВ и подключение врезкой в существующую кабельную линию 6кВ №22 от ПС 220/110/6кВ "Венец"</t>
  </si>
  <si>
    <t>https://regportal-tariff.ru/disclo/get_file?p_guid=2e7117ce-cb12-4bb6-aa91-70067c093b99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</si>
</sst>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"/>
    <numFmt numFmtId="167" formatCode="#,##0.0"/>
    <numFmt numFmtId="168" formatCode="#,##0.0000"/>
  </numFmts>
  <fonts count="72" x14ac:knownFonts="1">
    <font>
      <sz val="9"/>
      <name val="Tahoma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9"/>
      <name val="Courier New"/>
      <family val="3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u/>
      <sz val="11"/>
      <color indexed="12"/>
      <name val="Tahoma"/>
      <family val="2"/>
      <charset val="204"/>
    </font>
    <font>
      <sz val="11"/>
      <color indexed="8"/>
      <name val="Tahoma"/>
      <family val="2"/>
      <charset val="204"/>
    </font>
    <font>
      <sz val="11"/>
      <color indexed="9"/>
      <name val="Tahoma"/>
      <family val="2"/>
      <charset val="204"/>
    </font>
    <font>
      <u/>
      <sz val="20"/>
      <color indexed="56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Marlett"/>
      <charset val="2"/>
    </font>
    <font>
      <b/>
      <sz val="10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indexed="62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18"/>
      <name val="Tahoma"/>
      <family val="2"/>
      <charset val="204"/>
    </font>
    <font>
      <sz val="16"/>
      <name val="Tahoma"/>
      <family val="2"/>
      <charset val="204"/>
    </font>
    <font>
      <b/>
      <sz val="11"/>
      <color indexed="22"/>
      <name val="Wingdings 2"/>
      <family val="1"/>
      <charset val="2"/>
    </font>
    <font>
      <sz val="10"/>
      <color indexed="9"/>
      <name val="Tahoma"/>
      <family val="2"/>
      <charset val="204"/>
    </font>
    <font>
      <sz val="10"/>
      <color indexed="10"/>
      <name val="Tahoma"/>
      <family val="2"/>
      <charset val="204"/>
    </font>
    <font>
      <b/>
      <sz val="11"/>
      <color indexed="12"/>
      <name val="Tahoma"/>
      <family val="2"/>
      <charset val="204"/>
    </font>
    <font>
      <sz val="9"/>
      <color indexed="18"/>
      <name val="Tahoma"/>
      <family val="2"/>
      <charset val="204"/>
    </font>
    <font>
      <sz val="1"/>
      <color indexed="18"/>
      <name val="Tahoma"/>
      <family val="2"/>
      <charset val="204"/>
    </font>
    <font>
      <sz val="11"/>
      <name val="Tahoma"/>
      <family val="2"/>
      <charset val="204"/>
    </font>
    <font>
      <sz val="16"/>
      <color indexed="8"/>
      <name val="Tahoma"/>
      <family val="2"/>
      <charset val="204"/>
    </font>
    <font>
      <sz val="11"/>
      <name val="Wingdings 2"/>
      <family val="1"/>
      <charset val="2"/>
    </font>
    <font>
      <sz val="10"/>
      <color indexed="9"/>
      <name val="Arial Cyr"/>
      <charset val="204"/>
    </font>
    <font>
      <sz val="9"/>
      <color indexed="8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theme="0" tint="-0.499984740745262"/>
      <name val="Tahoma"/>
      <family val="2"/>
      <charset val="204"/>
    </font>
    <font>
      <sz val="9"/>
      <color theme="1"/>
      <name val="Tahoma"/>
      <family val="2"/>
      <charset val="204"/>
    </font>
    <font>
      <b/>
      <sz val="9"/>
      <color rgb="FF333399"/>
      <name val="Tahoma"/>
      <family val="2"/>
      <charset val="204"/>
    </font>
    <font>
      <sz val="1"/>
      <color theme="0"/>
      <name val="Tahoma"/>
      <family val="2"/>
      <charset val="204"/>
    </font>
    <font>
      <sz val="16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22"/>
      <color theme="1"/>
      <name val="Tahoma"/>
      <family val="2"/>
      <charset val="204"/>
    </font>
    <font>
      <sz val="9"/>
      <color theme="0"/>
      <name val="Tahoma"/>
      <family val="2"/>
      <charset val="204"/>
    </font>
    <font>
      <sz val="10"/>
      <color theme="0"/>
      <name val="Arial Cyr"/>
      <charset val="204"/>
    </font>
    <font>
      <sz val="11"/>
      <color theme="0"/>
      <name val="Tahoma"/>
      <family val="2"/>
      <charset val="204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22"/>
      <name val="Wingdings 2"/>
      <family val="1"/>
      <charset val="2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lightDown">
        <fgColor indexed="22"/>
      </patternFill>
    </fill>
    <fill>
      <patternFill patternType="solid">
        <fgColor rgb="FFB7E4FF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22"/>
      </top>
      <bottom style="thin">
        <color theme="0" tint="-0.249977111117893"/>
      </bottom>
      <diagonal/>
    </border>
    <border>
      <left/>
      <right/>
      <top style="thin">
        <color indexed="22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indexed="2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2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 applyBorder="0">
      <alignment vertical="top"/>
    </xf>
    <xf numFmtId="0" fontId="1" fillId="0" borderId="0"/>
    <xf numFmtId="165" fontId="1" fillId="0" borderId="0"/>
    <xf numFmtId="0" fontId="19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164" fontId="2" fillId="0" borderId="0" applyFont="0" applyFill="0" applyBorder="0" applyAlignment="0" applyProtection="0"/>
    <xf numFmtId="167" fontId="4" fillId="2" borderId="0">
      <protection locked="0"/>
    </xf>
    <xf numFmtId="0" fontId="13" fillId="0" borderId="0" applyFill="0" applyBorder="0" applyProtection="0">
      <alignment vertical="center"/>
    </xf>
    <xf numFmtId="166" fontId="4" fillId="2" borderId="0">
      <protection locked="0"/>
    </xf>
    <xf numFmtId="168" fontId="4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3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0" fontId="12" fillId="3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6" fillId="0" borderId="39" applyNumberFormat="0" applyFill="0" applyAlignment="0" applyProtection="0"/>
    <xf numFmtId="0" fontId="57" fillId="0" borderId="40" applyNumberFormat="0" applyFill="0" applyAlignment="0" applyProtection="0"/>
    <xf numFmtId="0" fontId="58" fillId="0" borderId="41" applyNumberFormat="0" applyFill="0" applyAlignment="0" applyProtection="0"/>
    <xf numFmtId="0" fontId="58" fillId="0" borderId="0" applyNumberFormat="0" applyFill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1" fillId="18" borderId="0" applyNumberFormat="0" applyBorder="0" applyAlignment="0" applyProtection="0"/>
    <xf numFmtId="0" fontId="62" fillId="19" borderId="42" applyNumberFormat="0" applyAlignment="0" applyProtection="0"/>
    <xf numFmtId="0" fontId="63" fillId="19" borderId="43" applyNumberFormat="0" applyAlignment="0" applyProtection="0"/>
    <xf numFmtId="0" fontId="64" fillId="0" borderId="44" applyNumberFormat="0" applyFill="0" applyAlignment="0" applyProtection="0"/>
    <xf numFmtId="0" fontId="65" fillId="20" borderId="45" applyNumberFormat="0" applyAlignment="0" applyProtection="0"/>
    <xf numFmtId="0" fontId="66" fillId="0" borderId="0" applyNumberFormat="0" applyFill="0" applyBorder="0" applyAlignment="0" applyProtection="0"/>
    <xf numFmtId="0" fontId="4" fillId="21" borderId="46" applyNumberFormat="0" applyFont="0" applyAlignment="0" applyProtection="0"/>
    <xf numFmtId="0" fontId="67" fillId="0" borderId="0" applyNumberFormat="0" applyFill="0" applyBorder="0" applyAlignment="0" applyProtection="0"/>
    <xf numFmtId="0" fontId="68" fillId="0" borderId="47" applyNumberFormat="0" applyFill="0" applyAlignment="0" applyProtection="0"/>
    <xf numFmtId="0" fontId="69" fillId="22" borderId="0" applyNumberFormat="0" applyBorder="0" applyAlignment="0" applyProtection="0"/>
    <xf numFmtId="0" fontId="70" fillId="23" borderId="0" applyNumberFormat="0" applyBorder="0" applyAlignment="0" applyProtection="0"/>
    <xf numFmtId="0" fontId="70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6" borderId="0" applyNumberFormat="0" applyBorder="0" applyAlignment="0" applyProtection="0"/>
    <xf numFmtId="0" fontId="70" fillId="27" borderId="0" applyNumberFormat="0" applyBorder="0" applyAlignment="0" applyProtection="0"/>
    <xf numFmtId="0" fontId="70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30" borderId="0" applyNumberFormat="0" applyBorder="0" applyAlignment="0" applyProtection="0"/>
    <xf numFmtId="0" fontId="70" fillId="31" borderId="0" applyNumberFormat="0" applyBorder="0" applyAlignment="0" applyProtection="0"/>
    <xf numFmtId="0" fontId="70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4" borderId="0" applyNumberFormat="0" applyBorder="0" applyAlignment="0" applyProtection="0"/>
    <xf numFmtId="0" fontId="70" fillId="35" borderId="0" applyNumberFormat="0" applyBorder="0" applyAlignment="0" applyProtection="0"/>
    <xf numFmtId="0" fontId="70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4" borderId="0" applyNumberFormat="0" applyBorder="0" applyAlignment="0" applyProtection="0"/>
    <xf numFmtId="0" fontId="69" fillId="45" borderId="0" applyNumberFormat="0" applyBorder="0" applyAlignment="0" applyProtection="0"/>
  </cellStyleXfs>
  <cellXfs count="298">
    <xf numFmtId="0" fontId="0" fillId="0" borderId="0" xfId="0">
      <alignment vertical="top"/>
    </xf>
    <xf numFmtId="0" fontId="0" fillId="0" borderId="2" xfId="0" applyBorder="1" applyAlignment="1">
      <alignment horizontal="center" vertical="center"/>
    </xf>
    <xf numFmtId="0" fontId="4" fillId="0" borderId="0" xfId="0" applyFont="1">
      <alignment vertical="top"/>
    </xf>
    <xf numFmtId="0" fontId="11" fillId="0" borderId="0" xfId="0" applyFo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7" fillId="0" borderId="0" xfId="0" applyFont="1">
      <alignment vertical="top"/>
    </xf>
    <xf numFmtId="0" fontId="0" fillId="0" borderId="0" xfId="0" applyAlignment="1">
      <alignment vertical="top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23" fillId="0" borderId="0" xfId="0" applyFont="1" applyAlignment="1">
      <alignment wrapText="1"/>
    </xf>
    <xf numFmtId="0" fontId="15" fillId="0" borderId="0" xfId="0" applyFont="1">
      <alignment vertical="top"/>
    </xf>
    <xf numFmtId="0" fontId="24" fillId="0" borderId="0" xfId="0" applyFont="1" applyAlignment="1">
      <alignment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right" vertical="top" wrapText="1"/>
    </xf>
    <xf numFmtId="0" fontId="24" fillId="0" borderId="0" xfId="0" applyFont="1" applyAlignment="1">
      <alignment vertical="top" wrapText="1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0" fillId="0" borderId="0" xfId="0" applyAlignment="1">
      <alignment vertical="center"/>
    </xf>
    <xf numFmtId="0" fontId="4" fillId="7" borderId="0" xfId="0" applyFont="1" applyFill="1">
      <alignment vertical="top"/>
    </xf>
    <xf numFmtId="0" fontId="15" fillId="0" borderId="0" xfId="0" applyFont="1" applyAlignment="1">
      <alignment horizontal="right" vertical="top" wrapText="1" indent="1"/>
    </xf>
    <xf numFmtId="0" fontId="15" fillId="0" borderId="0" xfId="0" applyFont="1" applyAlignment="1">
      <alignment horizontal="right" vertical="center" wrapText="1" indent="1"/>
    </xf>
    <xf numFmtId="0" fontId="4" fillId="5" borderId="2" xfId="0" applyFont="1" applyFill="1" applyBorder="1" applyAlignment="1">
      <alignment horizontal="center" vertical="top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4" fillId="0" borderId="0" xfId="0" applyNumberFormat="1" applyFont="1">
      <alignment vertical="top"/>
    </xf>
    <xf numFmtId="49" fontId="0" fillId="0" borderId="0" xfId="0" applyNumberFormat="1">
      <alignment vertical="top"/>
    </xf>
    <xf numFmtId="0" fontId="11" fillId="0" borderId="2" xfId="0" applyFont="1" applyBorder="1" applyAlignment="1">
      <alignment horizontal="center" vertical="center"/>
    </xf>
    <xf numFmtId="49" fontId="17" fillId="0" borderId="0" xfId="0" applyNumberFormat="1" applyFont="1">
      <alignment vertical="top"/>
    </xf>
    <xf numFmtId="0" fontId="0" fillId="0" borderId="7" xfId="0" applyBorder="1" applyAlignment="1">
      <alignment horizontal="left" vertical="center"/>
    </xf>
    <xf numFmtId="0" fontId="6" fillId="7" borderId="8" xfId="0" applyFont="1" applyFill="1" applyBorder="1" applyAlignment="1">
      <alignment horizontal="center" vertical="top"/>
    </xf>
    <xf numFmtId="0" fontId="9" fillId="0" borderId="0" xfId="0" applyFont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9" borderId="0" xfId="29" applyFont="1" applyFill="1" applyAlignment="1" applyProtection="1">
      <alignment horizontal="center" vertical="center" wrapText="1"/>
    </xf>
    <xf numFmtId="0" fontId="4" fillId="9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right" vertical="center" wrapText="1" indent="1"/>
    </xf>
    <xf numFmtId="0" fontId="0" fillId="0" borderId="0" xfId="0" applyBorder="1" applyAlignment="1">
      <alignment horizontal="center" vertical="center" wrapText="1"/>
    </xf>
    <xf numFmtId="0" fontId="0" fillId="9" borderId="0" xfId="0" applyFill="1" applyBorder="1" applyAlignment="1">
      <alignment horizontal="right" vertical="center" wrapText="1" indent="1"/>
    </xf>
    <xf numFmtId="49" fontId="0" fillId="6" borderId="2" xfId="0" applyNumberFormat="1" applyFill="1" applyBorder="1" applyAlignment="1" applyProtection="1">
      <alignment horizontal="center" vertical="center" wrapText="1"/>
      <protection locked="0"/>
    </xf>
    <xf numFmtId="0" fontId="44" fillId="0" borderId="0" xfId="0" quotePrefix="1" applyFont="1">
      <alignment vertical="top"/>
    </xf>
    <xf numFmtId="49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/>
    </xf>
    <xf numFmtId="49" fontId="0" fillId="12" borderId="2" xfId="0" applyNumberFormat="1" applyFill="1" applyBorder="1" applyAlignment="1">
      <alignment horizontal="center" vertical="center" wrapText="1"/>
    </xf>
    <xf numFmtId="0" fontId="0" fillId="9" borderId="0" xfId="0" applyFill="1" applyAlignment="1">
      <alignment horizontal="right" vertical="center" wrapText="1" indent="1"/>
    </xf>
    <xf numFmtId="0" fontId="4" fillId="9" borderId="0" xfId="0" applyFont="1" applyFill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49" fontId="4" fillId="9" borderId="0" xfId="0" applyNumberFormat="1" applyFont="1" applyFill="1" applyBorder="1" applyAlignment="1">
      <alignment horizontal="right" vertical="center" wrapText="1" indent="1"/>
    </xf>
    <xf numFmtId="0" fontId="4" fillId="0" borderId="0" xfId="0" applyFont="1" applyBorder="1" applyAlignment="1">
      <alignment horizontal="right" vertical="center" wrapText="1" indent="1"/>
    </xf>
    <xf numFmtId="14" fontId="4" fillId="5" borderId="2" xfId="0" applyNumberFormat="1" applyFont="1" applyFill="1" applyBorder="1" applyAlignment="1">
      <alignment horizontal="center" vertical="center" wrapText="1"/>
    </xf>
    <xf numFmtId="49" fontId="15" fillId="5" borderId="2" xfId="0" applyNumberFormat="1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right" vertical="center" wrapText="1" indent="1"/>
    </xf>
    <xf numFmtId="49" fontId="45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vertical="center" wrapText="1"/>
    </xf>
    <xf numFmtId="0" fontId="0" fillId="9" borderId="16" xfId="0" applyFill="1" applyBorder="1" applyAlignment="1">
      <alignment horizontal="center" vertical="center"/>
    </xf>
    <xf numFmtId="0" fontId="46" fillId="0" borderId="0" xfId="0" applyFont="1" applyBorder="1" applyAlignment="1">
      <alignment horizontal="right" wrapText="1" indent="1"/>
    </xf>
    <xf numFmtId="49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>
      <alignment vertical="center" wrapText="1"/>
    </xf>
    <xf numFmtId="0" fontId="31" fillId="9" borderId="0" xfId="29" applyFont="1" applyFill="1" applyAlignment="1" applyProtection="1">
      <alignment horizontal="center" vertical="center" wrapText="1"/>
    </xf>
    <xf numFmtId="0" fontId="0" fillId="0" borderId="0" xfId="0" applyFont="1">
      <alignment vertical="top"/>
    </xf>
    <xf numFmtId="0" fontId="30" fillId="0" borderId="0" xfId="0" applyFont="1" applyAlignment="1">
      <alignment vertical="center" wrapText="1"/>
    </xf>
    <xf numFmtId="49" fontId="4" fillId="10" borderId="2" xfId="0" applyNumberFormat="1" applyFont="1" applyFill="1" applyBorder="1" applyAlignment="1" applyProtection="1">
      <alignment horizontal="center" vertical="center" wrapText="1"/>
    </xf>
    <xf numFmtId="0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0" xfId="0" applyFont="1">
      <alignment vertical="top"/>
    </xf>
    <xf numFmtId="0" fontId="9" fillId="0" borderId="0" xfId="0" applyFont="1">
      <alignment vertical="top"/>
    </xf>
    <xf numFmtId="49" fontId="9" fillId="0" borderId="0" xfId="0" applyNumberFormat="1" applyFont="1">
      <alignment vertical="top"/>
    </xf>
    <xf numFmtId="0" fontId="0" fillId="0" borderId="0" xfId="0" applyAlignment="1">
      <alignment horizontal="center" vertical="center" wrapText="1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35" fillId="9" borderId="0" xfId="0" applyFont="1" applyFill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left" vertical="center" wrapText="1" indent="1"/>
      <protection locked="0"/>
    </xf>
    <xf numFmtId="0" fontId="4" fillId="9" borderId="0" xfId="0" applyFont="1" applyFill="1">
      <alignment vertical="top"/>
    </xf>
    <xf numFmtId="0" fontId="36" fillId="11" borderId="17" xfId="0" applyFont="1" applyFill="1" applyBorder="1" applyAlignment="1">
      <alignment horizontal="left" vertical="center" indent="1"/>
    </xf>
    <xf numFmtId="0" fontId="47" fillId="11" borderId="18" xfId="0" applyFont="1" applyFill="1" applyBorder="1">
      <alignment vertical="top"/>
    </xf>
    <xf numFmtId="0" fontId="46" fillId="0" borderId="0" xfId="0" applyFont="1" applyAlignment="1">
      <alignment wrapText="1"/>
    </xf>
    <xf numFmtId="49" fontId="46" fillId="0" borderId="0" xfId="0" applyNumberFormat="1" applyFont="1" applyAlignment="1">
      <alignment horizontal="center" wrapText="1"/>
    </xf>
    <xf numFmtId="0" fontId="46" fillId="0" borderId="0" xfId="0" applyFont="1" applyAlignment="1">
      <alignment horizontal="center" wrapText="1"/>
    </xf>
    <xf numFmtId="0" fontId="44" fillId="0" borderId="0" xfId="0" applyFont="1" applyAlignment="1">
      <alignment wrapText="1"/>
    </xf>
    <xf numFmtId="0" fontId="0" fillId="0" borderId="19" xfId="0" applyBorder="1" applyAlignment="1">
      <alignment horizontal="left" vertical="center" wrapText="1" indent="1"/>
    </xf>
    <xf numFmtId="0" fontId="4" fillId="0" borderId="0" xfId="0" applyFont="1" applyBorder="1" applyAlignment="1">
      <alignment vertical="center" wrapText="1"/>
    </xf>
    <xf numFmtId="49" fontId="0" fillId="9" borderId="2" xfId="0" applyNumberFormat="1" applyFill="1" applyBorder="1" applyAlignment="1">
      <alignment horizontal="center" vertical="center" wrapText="1"/>
    </xf>
    <xf numFmtId="0" fontId="46" fillId="0" borderId="0" xfId="0" applyFont="1" applyBorder="1" applyAlignment="1">
      <alignment wrapText="1"/>
    </xf>
    <xf numFmtId="0" fontId="44" fillId="0" borderId="0" xfId="0" applyFont="1" applyAlignment="1">
      <alignment horizontal="center" wrapText="1"/>
    </xf>
    <xf numFmtId="0" fontId="48" fillId="11" borderId="20" xfId="0" applyFont="1" applyFill="1" applyBorder="1" applyAlignment="1">
      <alignment horizontal="left" vertical="center" indent="1"/>
    </xf>
    <xf numFmtId="0" fontId="36" fillId="11" borderId="20" xfId="0" applyFont="1" applyFill="1" applyBorder="1" applyAlignment="1">
      <alignment horizontal="left" vertical="center" indent="1"/>
    </xf>
    <xf numFmtId="166" fontId="36" fillId="11" borderId="20" xfId="0" applyNumberFormat="1" applyFont="1" applyFill="1" applyBorder="1" applyAlignment="1">
      <alignment horizontal="left" vertical="center" indent="1"/>
    </xf>
    <xf numFmtId="0" fontId="36" fillId="11" borderId="18" xfId="0" applyFont="1" applyFill="1" applyBorder="1" applyAlignment="1">
      <alignment horizontal="left" vertical="center" indent="1"/>
    </xf>
    <xf numFmtId="49" fontId="0" fillId="9" borderId="2" xfId="0" applyNumberFormat="1" applyFill="1" applyBorder="1" applyAlignment="1">
      <alignment horizontal="right" vertical="center" wrapText="1" indent="1"/>
    </xf>
    <xf numFmtId="0" fontId="0" fillId="9" borderId="2" xfId="0" applyFill="1" applyBorder="1" applyAlignment="1">
      <alignment horizontal="right" vertical="center" wrapText="1" indent="1"/>
    </xf>
    <xf numFmtId="0" fontId="0" fillId="9" borderId="15" xfId="0" applyFill="1" applyBorder="1" applyAlignment="1">
      <alignment horizontal="right" vertical="center" wrapText="1" indent="1"/>
    </xf>
    <xf numFmtId="0" fontId="4" fillId="9" borderId="15" xfId="0" applyFont="1" applyFill="1" applyBorder="1" applyAlignment="1">
      <alignment horizontal="right" vertical="center" wrapText="1" indent="1"/>
    </xf>
    <xf numFmtId="49" fontId="4" fillId="13" borderId="20" xfId="0" applyNumberFormat="1" applyFont="1" applyFill="1" applyBorder="1" applyAlignment="1">
      <alignment horizontal="left" vertical="center" wrapText="1" shrinkToFit="1"/>
    </xf>
    <xf numFmtId="49" fontId="4" fillId="13" borderId="18" xfId="0" applyNumberFormat="1" applyFont="1" applyFill="1" applyBorder="1" applyAlignment="1">
      <alignment horizontal="left" vertical="center" wrapText="1" shrinkToFit="1"/>
    </xf>
    <xf numFmtId="0" fontId="46" fillId="0" borderId="21" xfId="0" applyFont="1" applyBorder="1" applyAlignment="1">
      <alignment wrapText="1"/>
    </xf>
    <xf numFmtId="0" fontId="46" fillId="0" borderId="0" xfId="0" applyFont="1" applyBorder="1" applyAlignment="1">
      <alignment horizontal="left" vertical="center" wrapText="1" indent="1"/>
    </xf>
    <xf numFmtId="49" fontId="4" fillId="13" borderId="16" xfId="0" applyNumberFormat="1" applyFont="1" applyFill="1" applyBorder="1" applyAlignment="1">
      <alignment horizontal="left" vertical="center" wrapText="1" shrinkToFit="1"/>
    </xf>
    <xf numFmtId="0" fontId="27" fillId="0" borderId="0" xfId="0" applyFont="1">
      <alignment vertical="top"/>
    </xf>
    <xf numFmtId="49" fontId="27" fillId="0" borderId="0" xfId="0" applyNumberFormat="1" applyFont="1" applyAlignment="1">
      <alignment horizontal="center"/>
    </xf>
    <xf numFmtId="0" fontId="44" fillId="0" borderId="0" xfId="0" applyFont="1">
      <alignment vertical="top"/>
    </xf>
    <xf numFmtId="49" fontId="27" fillId="0" borderId="0" xfId="0" applyNumberFormat="1" applyFont="1" applyAlignment="1">
      <alignment vertical="center"/>
    </xf>
    <xf numFmtId="49" fontId="27" fillId="0" borderId="0" xfId="0" applyNumberFormat="1" applyFont="1" applyBorder="1" applyAlignment="1">
      <alignment vertical="center"/>
    </xf>
    <xf numFmtId="0" fontId="0" fillId="0" borderId="0" xfId="0" applyBorder="1">
      <alignment vertical="top"/>
    </xf>
    <xf numFmtId="0" fontId="15" fillId="0" borderId="0" xfId="0" applyFont="1" applyBorder="1" applyAlignment="1">
      <alignment vertical="center" wrapText="1"/>
    </xf>
    <xf numFmtId="49" fontId="27" fillId="0" borderId="22" xfId="0" applyNumberFormat="1" applyFont="1" applyBorder="1" applyAlignment="1">
      <alignment horizontal="center" vertical="center" wrapText="1"/>
    </xf>
    <xf numFmtId="0" fontId="9" fillId="0" borderId="0" xfId="0" applyFont="1" applyBorder="1">
      <alignment vertical="top"/>
    </xf>
    <xf numFmtId="0" fontId="4" fillId="0" borderId="22" xfId="0" applyFont="1" applyBorder="1" applyAlignment="1">
      <alignment horizontal="center" vertical="center"/>
    </xf>
    <xf numFmtId="49" fontId="4" fillId="0" borderId="22" xfId="0" applyNumberFormat="1" applyFont="1" applyBorder="1" applyAlignment="1">
      <alignment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4" fontId="4" fillId="6" borderId="22" xfId="0" applyNumberFormat="1" applyFont="1" applyFill="1" applyBorder="1" applyAlignment="1" applyProtection="1">
      <alignment horizontal="right" vertical="center"/>
      <protection locked="0"/>
    </xf>
    <xf numFmtId="2" fontId="4" fillId="5" borderId="22" xfId="0" applyNumberFormat="1" applyFont="1" applyFill="1" applyBorder="1" applyAlignment="1">
      <alignment horizontal="right" vertical="center"/>
    </xf>
    <xf numFmtId="49" fontId="0" fillId="2" borderId="22" xfId="0" applyNumberFormat="1" applyFill="1" applyBorder="1" applyAlignment="1" applyProtection="1">
      <alignment horizontal="center" vertical="center"/>
      <protection locked="0"/>
    </xf>
    <xf numFmtId="49" fontId="4" fillId="2" borderId="22" xfId="0" applyNumberFormat="1" applyFont="1" applyFill="1" applyBorder="1" applyAlignment="1" applyProtection="1">
      <alignment horizontal="center" vertical="center"/>
      <protection locked="0"/>
    </xf>
    <xf numFmtId="166" fontId="48" fillId="11" borderId="20" xfId="0" applyNumberFormat="1" applyFont="1" applyFill="1" applyBorder="1" applyAlignment="1" applyProtection="1">
      <alignment horizontal="left" vertical="center" indent="1"/>
    </xf>
    <xf numFmtId="166" fontId="36" fillId="11" borderId="20" xfId="0" applyNumberFormat="1" applyFont="1" applyFill="1" applyBorder="1" applyAlignment="1" applyProtection="1">
      <alignment horizontal="left" vertical="center" indent="1"/>
    </xf>
    <xf numFmtId="166" fontId="36" fillId="11" borderId="18" xfId="0" applyNumberFormat="1" applyFont="1" applyFill="1" applyBorder="1" applyAlignment="1" applyProtection="1">
      <alignment horizontal="left" vertical="center" indent="1"/>
    </xf>
    <xf numFmtId="0" fontId="49" fillId="0" borderId="0" xfId="0" applyFont="1" applyAlignment="1">
      <alignment wrapText="1"/>
    </xf>
    <xf numFmtId="49" fontId="45" fillId="5" borderId="15" xfId="0" applyNumberFormat="1" applyFont="1" applyFill="1" applyBorder="1" applyAlignment="1" applyProtection="1">
      <alignment horizontal="center" vertical="center" wrapText="1"/>
    </xf>
    <xf numFmtId="0" fontId="0" fillId="5" borderId="2" xfId="0" applyFill="1" applyBorder="1" applyAlignment="1" applyProtection="1">
      <alignment horizontal="center" vertical="center" wrapText="1"/>
    </xf>
    <xf numFmtId="0" fontId="4" fillId="5" borderId="2" xfId="0" applyFont="1" applyFill="1" applyBorder="1" applyAlignment="1" applyProtection="1">
      <alignment horizontal="center" vertical="center" wrapText="1"/>
    </xf>
    <xf numFmtId="49" fontId="4" fillId="5" borderId="2" xfId="0" applyNumberFormat="1" applyFont="1" applyFill="1" applyBorder="1" applyAlignment="1" applyProtection="1">
      <alignment horizontal="center" vertical="center" wrapText="1"/>
    </xf>
    <xf numFmtId="49" fontId="49" fillId="0" borderId="0" xfId="0" applyNumberFormat="1" applyFont="1" applyAlignment="1">
      <alignment horizontal="center" wrapText="1"/>
    </xf>
    <xf numFmtId="0" fontId="36" fillId="11" borderId="17" xfId="0" applyFont="1" applyFill="1" applyBorder="1" applyAlignment="1" applyProtection="1">
      <alignment horizontal="left" vertical="center" indent="1"/>
    </xf>
    <xf numFmtId="0" fontId="36" fillId="11" borderId="20" xfId="0" applyFont="1" applyFill="1" applyBorder="1" applyAlignment="1" applyProtection="1">
      <alignment horizontal="left" vertical="center" indent="1"/>
    </xf>
    <xf numFmtId="0" fontId="36" fillId="11" borderId="23" xfId="0" applyFont="1" applyFill="1" applyBorder="1" applyAlignment="1" applyProtection="1">
      <alignment horizontal="left" vertical="center" indent="1"/>
    </xf>
    <xf numFmtId="166" fontId="48" fillId="11" borderId="24" xfId="0" applyNumberFormat="1" applyFont="1" applyFill="1" applyBorder="1" applyAlignment="1" applyProtection="1">
      <alignment horizontal="left" vertical="center" indent="1"/>
    </xf>
    <xf numFmtId="0" fontId="36" fillId="11" borderId="24" xfId="0" applyFont="1" applyFill="1" applyBorder="1" applyAlignment="1" applyProtection="1">
      <alignment horizontal="left" vertical="center" indent="1"/>
    </xf>
    <xf numFmtId="166" fontId="36" fillId="11" borderId="24" xfId="0" applyNumberFormat="1" applyFont="1" applyFill="1" applyBorder="1" applyAlignment="1" applyProtection="1">
      <alignment horizontal="left" vertical="center" indent="1"/>
    </xf>
    <xf numFmtId="166" fontId="36" fillId="11" borderId="6" xfId="0" applyNumberFormat="1" applyFont="1" applyFill="1" applyBorder="1" applyAlignment="1" applyProtection="1">
      <alignment horizontal="left" vertical="center" indent="1"/>
    </xf>
    <xf numFmtId="166" fontId="36" fillId="11" borderId="11" xfId="0" applyNumberFormat="1" applyFont="1" applyFill="1" applyBorder="1" applyAlignment="1" applyProtection="1">
      <alignment horizontal="left" vertical="center" indent="1"/>
    </xf>
    <xf numFmtId="0" fontId="37" fillId="11" borderId="23" xfId="0" applyFont="1" applyFill="1" applyBorder="1" applyAlignment="1" applyProtection="1">
      <alignment horizontal="left" vertical="center" indent="1"/>
    </xf>
    <xf numFmtId="166" fontId="36" fillId="11" borderId="25" xfId="0" applyNumberFormat="1" applyFont="1" applyFill="1" applyBorder="1" applyAlignment="1" applyProtection="1">
      <alignment horizontal="left" vertical="center" indent="1"/>
    </xf>
    <xf numFmtId="49" fontId="4" fillId="0" borderId="2" xfId="0" applyNumberFormat="1" applyFont="1" applyFill="1" applyBorder="1" applyAlignment="1" applyProtection="1">
      <alignment horizontal="center" vertical="center" wrapText="1" shrinkToFit="1"/>
    </xf>
    <xf numFmtId="0" fontId="36" fillId="11" borderId="26" xfId="0" applyFont="1" applyFill="1" applyBorder="1" applyAlignment="1" applyProtection="1">
      <alignment horizontal="left" vertical="center" indent="1"/>
    </xf>
    <xf numFmtId="166" fontId="48" fillId="11" borderId="27" xfId="0" applyNumberFormat="1" applyFont="1" applyFill="1" applyBorder="1" applyAlignment="1" applyProtection="1">
      <alignment horizontal="left" vertical="center" indent="1"/>
    </xf>
    <xf numFmtId="0" fontId="36" fillId="11" borderId="27" xfId="0" applyFont="1" applyFill="1" applyBorder="1" applyAlignment="1" applyProtection="1">
      <alignment horizontal="left" vertical="center" indent="1"/>
    </xf>
    <xf numFmtId="166" fontId="36" fillId="11" borderId="27" xfId="0" applyNumberFormat="1" applyFont="1" applyFill="1" applyBorder="1" applyAlignment="1" applyProtection="1">
      <alignment horizontal="left" vertical="center" indent="1"/>
    </xf>
    <xf numFmtId="166" fontId="36" fillId="11" borderId="28" xfId="0" applyNumberFormat="1" applyFont="1" applyFill="1" applyBorder="1" applyAlignment="1" applyProtection="1">
      <alignment horizontal="left" vertical="center" indent="1"/>
    </xf>
    <xf numFmtId="0" fontId="50" fillId="0" borderId="0" xfId="0" applyFont="1" applyAlignment="1">
      <alignment wrapText="1"/>
    </xf>
    <xf numFmtId="49" fontId="0" fillId="0" borderId="2" xfId="0" applyNumberFormat="1" applyFill="1" applyBorder="1" applyAlignment="1" applyProtection="1">
      <alignment horizontal="center" vertical="center" wrapText="1" shrinkToFit="1"/>
    </xf>
    <xf numFmtId="0" fontId="27" fillId="0" borderId="2" xfId="0" applyFont="1" applyFill="1" applyBorder="1" applyAlignment="1" applyProtection="1">
      <alignment horizontal="center" vertical="center" wrapText="1"/>
    </xf>
    <xf numFmtId="0" fontId="51" fillId="0" borderId="0" xfId="0" applyFont="1" applyAlignment="1">
      <alignment wrapText="1"/>
    </xf>
    <xf numFmtId="0" fontId="27" fillId="0" borderId="2" xfId="0" applyFont="1" applyBorder="1" applyAlignment="1">
      <alignment horizontal="center" vertical="center" wrapText="1"/>
    </xf>
    <xf numFmtId="166" fontId="52" fillId="11" borderId="20" xfId="0" applyNumberFormat="1" applyFont="1" applyFill="1" applyBorder="1" applyAlignment="1" applyProtection="1">
      <alignment horizontal="left" vertical="center" indent="1"/>
    </xf>
    <xf numFmtId="0" fontId="21" fillId="0" borderId="0" xfId="0" applyFont="1">
      <alignment vertical="top"/>
    </xf>
    <xf numFmtId="0" fontId="38" fillId="0" borderId="0" xfId="0" applyFont="1" applyBorder="1">
      <alignment vertical="top"/>
    </xf>
    <xf numFmtId="0" fontId="39" fillId="0" borderId="0" xfId="0" applyFont="1">
      <alignment vertical="top"/>
    </xf>
    <xf numFmtId="0" fontId="31" fillId="0" borderId="0" xfId="0" applyFont="1" applyAlignment="1">
      <alignment vertical="center" wrapText="1"/>
    </xf>
    <xf numFmtId="0" fontId="9" fillId="14" borderId="0" xfId="0" applyFont="1" applyFill="1" applyAlignment="1"/>
    <xf numFmtId="0" fontId="40" fillId="0" borderId="0" xfId="0" applyFont="1" applyAlignment="1">
      <alignment vertical="top" wrapText="1"/>
    </xf>
    <xf numFmtId="49" fontId="52" fillId="0" borderId="0" xfId="0" applyNumberFormat="1" applyFont="1">
      <alignment vertical="top"/>
    </xf>
    <xf numFmtId="49" fontId="41" fillId="0" borderId="0" xfId="0" applyNumberFormat="1" applyFont="1">
      <alignment vertical="top"/>
    </xf>
    <xf numFmtId="49" fontId="53" fillId="0" borderId="0" xfId="0" applyNumberFormat="1" applyFont="1">
      <alignment vertical="top"/>
    </xf>
    <xf numFmtId="49" fontId="0" fillId="13" borderId="20" xfId="0" applyNumberFormat="1" applyFill="1" applyBorder="1" applyAlignment="1">
      <alignment horizontal="center" vertical="center" wrapText="1" shrinkToFit="1"/>
    </xf>
    <xf numFmtId="0" fontId="52" fillId="0" borderId="0" xfId="0" applyFont="1" applyAlignment="1">
      <alignment wrapText="1"/>
    </xf>
    <xf numFmtId="0" fontId="46" fillId="0" borderId="17" xfId="0" applyFont="1" applyBorder="1" applyAlignment="1">
      <alignment horizontal="center" wrapText="1"/>
    </xf>
    <xf numFmtId="0" fontId="46" fillId="0" borderId="20" xfId="0" applyFont="1" applyBorder="1" applyAlignment="1">
      <alignment wrapText="1"/>
    </xf>
    <xf numFmtId="0" fontId="47" fillId="11" borderId="20" xfId="0" applyFont="1" applyFill="1" applyBorder="1">
      <alignment vertical="top"/>
    </xf>
    <xf numFmtId="166" fontId="36" fillId="11" borderId="18" xfId="0" applyNumberFormat="1" applyFont="1" applyFill="1" applyBorder="1" applyAlignment="1">
      <alignment horizontal="left" vertical="center" indent="1"/>
    </xf>
    <xf numFmtId="0" fontId="40" fillId="0" borderId="0" xfId="0" applyFont="1" applyAlignment="1">
      <alignment horizontal="center" vertical="center"/>
    </xf>
    <xf numFmtId="49" fontId="46" fillId="0" borderId="15" xfId="0" applyNumberFormat="1" applyFont="1" applyBorder="1" applyAlignment="1">
      <alignment horizontal="center" vertical="center" wrapText="1"/>
    </xf>
    <xf numFmtId="0" fontId="27" fillId="12" borderId="15" xfId="0" applyFont="1" applyFill="1" applyBorder="1" applyAlignment="1">
      <alignment horizontal="left" vertical="center" wrapText="1" indent="1"/>
    </xf>
    <xf numFmtId="14" fontId="46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 shrinkToFit="1"/>
    </xf>
    <xf numFmtId="4" fontId="4" fillId="6" borderId="15" xfId="0" applyNumberFormat="1" applyFont="1" applyFill="1" applyBorder="1" applyAlignment="1" applyProtection="1">
      <alignment horizontal="right" vertical="center" wrapText="1" shrinkToFit="1"/>
      <protection locked="0"/>
    </xf>
    <xf numFmtId="0" fontId="52" fillId="0" borderId="0" xfId="0" applyFont="1">
      <alignment vertical="top"/>
    </xf>
    <xf numFmtId="49" fontId="4" fillId="0" borderId="15" xfId="0" applyNumberFormat="1" applyFont="1" applyBorder="1" applyAlignment="1">
      <alignment horizontal="left" vertical="center" wrapText="1" shrinkToFit="1"/>
    </xf>
    <xf numFmtId="0" fontId="40" fillId="0" borderId="15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 shrinkToFit="1"/>
    </xf>
    <xf numFmtId="0" fontId="54" fillId="0" borderId="15" xfId="0" applyFont="1" applyBorder="1">
      <alignment vertical="top"/>
    </xf>
    <xf numFmtId="0" fontId="40" fillId="9" borderId="0" xfId="0" applyFont="1" applyFill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 applyProtection="1">
      <alignment horizontal="left" vertical="center" wrapText="1" indent="1"/>
      <protection locked="0"/>
    </xf>
    <xf numFmtId="0" fontId="50" fillId="0" borderId="0" xfId="0" applyFont="1" applyAlignment="1">
      <alignment horizontal="center" wrapText="1"/>
    </xf>
    <xf numFmtId="49" fontId="0" fillId="6" borderId="2" xfId="0" applyNumberFormat="1" applyFill="1" applyBorder="1" applyAlignment="1" applyProtection="1">
      <alignment horizontal="left" vertical="center" wrapText="1"/>
      <protection locked="0"/>
    </xf>
    <xf numFmtId="49" fontId="0" fillId="5" borderId="2" xfId="0" applyNumberFormat="1" applyFill="1" applyBorder="1" applyAlignment="1">
      <alignment horizontal="left" vertical="center" wrapText="1" indent="1"/>
    </xf>
    <xf numFmtId="14" fontId="0" fillId="6" borderId="2" xfId="0" applyNumberFormat="1" applyFill="1" applyBorder="1" applyAlignment="1" applyProtection="1">
      <alignment horizontal="center" vertical="center" wrapText="1"/>
      <protection locked="0"/>
    </xf>
    <xf numFmtId="14" fontId="0" fillId="10" borderId="2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 applyProtection="1">
      <alignment horizontal="center" vertical="center" wrapText="1"/>
      <protection locked="0"/>
    </xf>
    <xf numFmtId="10" fontId="4" fillId="6" borderId="2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6" fillId="11" borderId="17" xfId="0" applyFont="1" applyFill="1" applyBorder="1" applyAlignment="1" applyProtection="1">
      <alignment horizontal="center" wrapText="1"/>
    </xf>
    <xf numFmtId="0" fontId="46" fillId="11" borderId="20" xfId="0" applyFont="1" applyFill="1" applyBorder="1" applyAlignment="1" applyProtection="1">
      <alignment wrapText="1"/>
    </xf>
    <xf numFmtId="49" fontId="0" fillId="13" borderId="16" xfId="0" applyNumberFormat="1" applyFill="1" applyBorder="1" applyAlignment="1">
      <alignment horizontal="center" vertical="center" wrapText="1" shrinkToFit="1"/>
    </xf>
    <xf numFmtId="49" fontId="4" fillId="13" borderId="31" xfId="0" applyNumberFormat="1" applyFont="1" applyFill="1" applyBorder="1" applyAlignment="1">
      <alignment horizontal="left" vertical="center" wrapText="1" shrinkToFit="1"/>
    </xf>
    <xf numFmtId="0" fontId="46" fillId="11" borderId="7" xfId="0" applyFont="1" applyFill="1" applyBorder="1" applyAlignment="1" applyProtection="1">
      <alignment horizontal="center" wrapText="1"/>
    </xf>
    <xf numFmtId="0" fontId="46" fillId="11" borderId="10" xfId="0" applyFont="1" applyFill="1" applyBorder="1" applyAlignment="1" applyProtection="1">
      <alignment wrapText="1"/>
    </xf>
    <xf numFmtId="0" fontId="46" fillId="11" borderId="9" xfId="0" applyFont="1" applyFill="1" applyBorder="1" applyAlignment="1" applyProtection="1">
      <alignment wrapText="1"/>
    </xf>
    <xf numFmtId="166" fontId="52" fillId="11" borderId="10" xfId="0" applyNumberFormat="1" applyFont="1" applyFill="1" applyBorder="1" applyAlignment="1" applyProtection="1">
      <alignment horizontal="left" vertical="center" indent="1"/>
    </xf>
    <xf numFmtId="49" fontId="4" fillId="0" borderId="31" xfId="0" applyNumberFormat="1" applyFont="1" applyBorder="1" applyAlignment="1">
      <alignment horizontal="left" vertical="center" wrapText="1" shrinkToFit="1"/>
    </xf>
    <xf numFmtId="49" fontId="38" fillId="0" borderId="32" xfId="0" applyNumberFormat="1" applyFont="1" applyBorder="1" applyAlignment="1">
      <alignment horizontal="left" vertical="center" wrapText="1" shrinkToFit="1"/>
    </xf>
    <xf numFmtId="0" fontId="0" fillId="0" borderId="32" xfId="0" applyBorder="1" applyAlignment="1">
      <alignment horizontal="center" vertical="center" wrapText="1" shrinkToFit="1"/>
    </xf>
    <xf numFmtId="4" fontId="4" fillId="6" borderId="32" xfId="0" applyNumberFormat="1" applyFont="1" applyFill="1" applyBorder="1" applyAlignment="1" applyProtection="1">
      <alignment horizontal="right" vertical="center" wrapText="1" shrinkToFit="1"/>
      <protection locked="0"/>
    </xf>
    <xf numFmtId="0" fontId="47" fillId="11" borderId="10" xfId="0" applyFont="1" applyFill="1" applyBorder="1" applyProtection="1">
      <alignment vertical="top"/>
    </xf>
    <xf numFmtId="0" fontId="4" fillId="6" borderId="32" xfId="0" applyNumberFormat="1" applyFont="1" applyFill="1" applyBorder="1" applyAlignment="1" applyProtection="1">
      <alignment horizontal="left" vertical="center" wrapText="1" shrinkToFit="1"/>
      <protection locked="0"/>
    </xf>
    <xf numFmtId="0" fontId="6" fillId="7" borderId="2" xfId="0" applyFont="1" applyFill="1" applyBorder="1" applyProtection="1">
      <alignment vertical="top"/>
    </xf>
    <xf numFmtId="49" fontId="4" fillId="0" borderId="0" xfId="0" applyNumberFormat="1" applyFont="1" applyAlignment="1">
      <alignment vertical="center"/>
    </xf>
    <xf numFmtId="49" fontId="4" fillId="0" borderId="17" xfId="0" applyNumberFormat="1" applyFont="1" applyBorder="1" applyAlignment="1">
      <alignment horizontal="center" vertical="center" wrapText="1" shrinkToFit="1"/>
    </xf>
    <xf numFmtId="0" fontId="4" fillId="6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0" borderId="0" xfId="0" applyFont="1" applyFill="1" applyBorder="1">
      <alignment vertical="top"/>
    </xf>
    <xf numFmtId="22" fontId="4" fillId="0" borderId="0" xfId="0" applyNumberFormat="1" applyFont="1" applyAlignment="1">
      <alignment horizontal="left" vertical="center" wrapText="1"/>
    </xf>
    <xf numFmtId="0" fontId="0" fillId="0" borderId="0" xfId="0">
      <alignment vertical="top"/>
    </xf>
    <xf numFmtId="0" fontId="4" fillId="0" borderId="0" xfId="0" applyFont="1" applyAlignment="1">
      <alignment horizontal="left" vertical="center" wrapText="1"/>
    </xf>
    <xf numFmtId="49" fontId="4" fillId="13" borderId="16" xfId="0" applyNumberFormat="1" applyFont="1" applyFill="1" applyBorder="1" applyAlignment="1">
      <alignment horizontal="left" vertical="center" wrapText="1" shrinkToFit="1"/>
    </xf>
    <xf numFmtId="0" fontId="46" fillId="0" borderId="0" xfId="0" applyFont="1" applyAlignment="1">
      <alignment horizontal="center" wrapText="1"/>
    </xf>
    <xf numFmtId="49" fontId="4" fillId="13" borderId="20" xfId="0" applyNumberFormat="1" applyFont="1" applyFill="1" applyBorder="1" applyAlignment="1">
      <alignment horizontal="left" vertical="center" wrapText="1" shrinkToFit="1"/>
    </xf>
    <xf numFmtId="0" fontId="0" fillId="0" borderId="0" xfId="0" applyNumberFormat="1">
      <alignment vertical="top"/>
    </xf>
    <xf numFmtId="0" fontId="4" fillId="0" borderId="0" xfId="0" applyFont="1" applyAlignment="1">
      <alignment horizontal="left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0" fontId="71" fillId="0" borderId="0" xfId="0" applyFont="1" applyAlignment="1">
      <alignment horizontal="center" vertical="top" wrapText="1"/>
    </xf>
    <xf numFmtId="0" fontId="27" fillId="6" borderId="15" xfId="0" applyFont="1" applyFill="1" applyBorder="1" applyAlignment="1" applyProtection="1">
      <alignment horizontal="left" vertical="center" wrapText="1" indent="1"/>
      <protection locked="0"/>
    </xf>
    <xf numFmtId="0" fontId="4" fillId="0" borderId="0" xfId="0" applyFont="1" applyAlignment="1">
      <alignment horizontal="left" vertical="center" wrapText="1"/>
    </xf>
    <xf numFmtId="0" fontId="4" fillId="8" borderId="5" xfId="0" applyFont="1" applyFill="1" applyBorder="1" applyAlignment="1">
      <alignment horizontal="center" vertical="center"/>
    </xf>
    <xf numFmtId="49" fontId="43" fillId="6" borderId="2" xfId="28" applyNumberForma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10" borderId="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justify" vertical="top" wrapText="1"/>
    </xf>
    <xf numFmtId="0" fontId="24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 vertical="top" wrapText="1"/>
    </xf>
    <xf numFmtId="0" fontId="24" fillId="0" borderId="0" xfId="0" applyFont="1" applyAlignment="1">
      <alignment horizontal="justify" vertical="justify" wrapText="1"/>
    </xf>
    <xf numFmtId="0" fontId="15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28" fillId="0" borderId="0" xfId="28" applyFont="1" applyAlignment="1" applyProtection="1">
      <alignment horizontal="left" vertical="top" wrapText="1"/>
    </xf>
    <xf numFmtId="0" fontId="0" fillId="0" borderId="0" xfId="0">
      <alignment vertical="top"/>
    </xf>
    <xf numFmtId="0" fontId="43" fillId="0" borderId="0" xfId="28" applyAlignment="1" applyProtection="1">
      <alignment horizontal="left" vertical="top" wrapText="1"/>
    </xf>
    <xf numFmtId="0" fontId="43" fillId="0" borderId="0" xfId="28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0" fillId="0" borderId="20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0" fillId="9" borderId="2" xfId="0" applyNumberForma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6" fillId="0" borderId="0" xfId="0" applyFont="1" applyAlignment="1">
      <alignment horizontal="center" wrapText="1"/>
    </xf>
    <xf numFmtId="49" fontId="52" fillId="0" borderId="0" xfId="0" applyNumberFormat="1" applyFont="1" applyAlignment="1">
      <alignment horizontal="center" wrapText="1"/>
    </xf>
    <xf numFmtId="49" fontId="4" fillId="13" borderId="20" xfId="0" applyNumberFormat="1" applyFont="1" applyFill="1" applyBorder="1" applyAlignment="1">
      <alignment horizontal="left" vertical="center" wrapText="1" shrinkToFit="1"/>
    </xf>
    <xf numFmtId="0" fontId="46" fillId="0" borderId="20" xfId="0" applyFont="1" applyBorder="1" applyAlignment="1">
      <alignment horizontal="left" vertical="center" wrapText="1" inden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49" fontId="27" fillId="0" borderId="2" xfId="0" applyNumberFormat="1" applyFont="1" applyFill="1" applyBorder="1" applyAlignment="1" applyProtection="1">
      <alignment horizontal="center" vertical="center" wrapText="1"/>
    </xf>
    <xf numFmtId="0" fontId="27" fillId="0" borderId="2" xfId="0" applyFont="1" applyFill="1" applyBorder="1" applyAlignment="1" applyProtection="1">
      <alignment horizontal="center" vertical="center" wrapText="1"/>
    </xf>
    <xf numFmtId="0" fontId="54" fillId="0" borderId="14" xfId="0" applyFon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4" fillId="5" borderId="15" xfId="0" applyFont="1" applyFill="1" applyBorder="1" applyAlignment="1">
      <alignment horizontal="left" vertical="center" wrapText="1" indent="1" shrinkToFit="1"/>
    </xf>
    <xf numFmtId="14" fontId="4" fillId="5" borderId="15" xfId="0" applyNumberFormat="1" applyFont="1" applyFill="1" applyBorder="1" applyAlignment="1">
      <alignment horizontal="left" vertical="center" wrapText="1" indent="1" shrinkToFit="1"/>
    </xf>
    <xf numFmtId="0" fontId="4" fillId="5" borderId="17" xfId="0" applyFont="1" applyFill="1" applyBorder="1" applyAlignment="1">
      <alignment horizontal="left" vertical="center" wrapText="1" indent="1" shrinkToFit="1"/>
    </xf>
    <xf numFmtId="49" fontId="4" fillId="13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 applyProtection="1">
      <alignment horizontal="center" vertical="center" wrapText="1" shrinkToFit="1"/>
    </xf>
    <xf numFmtId="49" fontId="4" fillId="13" borderId="16" xfId="0" applyNumberFormat="1" applyFont="1" applyFill="1" applyBorder="1" applyAlignment="1">
      <alignment horizontal="left" vertical="center" wrapText="1" shrinkToFit="1"/>
    </xf>
    <xf numFmtId="0" fontId="52" fillId="0" borderId="14" xfId="0" applyFont="1" applyBorder="1" applyAlignment="1">
      <alignment horizontal="center" vertical="center"/>
    </xf>
    <xf numFmtId="49" fontId="27" fillId="0" borderId="33" xfId="0" applyNumberFormat="1" applyFont="1" applyBorder="1" applyAlignment="1">
      <alignment horizontal="center" vertical="center" wrapText="1"/>
    </xf>
    <xf numFmtId="49" fontId="27" fillId="0" borderId="34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 indent="1"/>
    </xf>
    <xf numFmtId="49" fontId="27" fillId="0" borderId="35" xfId="0" applyNumberFormat="1" applyFont="1" applyBorder="1" applyAlignment="1">
      <alignment horizontal="center" vertical="center" wrapText="1"/>
    </xf>
    <xf numFmtId="49" fontId="27" fillId="0" borderId="36" xfId="0" applyNumberFormat="1" applyFont="1" applyBorder="1" applyAlignment="1">
      <alignment horizontal="center" vertical="center" wrapText="1"/>
    </xf>
    <xf numFmtId="49" fontId="27" fillId="0" borderId="37" xfId="0" applyNumberFormat="1" applyFont="1" applyBorder="1" applyAlignment="1">
      <alignment horizontal="center" vertical="center" wrapText="1"/>
    </xf>
    <xf numFmtId="0" fontId="0" fillId="15" borderId="22" xfId="0" applyFill="1" applyBorder="1" applyAlignment="1">
      <alignment horizontal="left" indent="1"/>
    </xf>
    <xf numFmtId="0" fontId="4" fillId="15" borderId="22" xfId="0" applyFont="1" applyFill="1" applyBorder="1" applyAlignment="1">
      <alignment horizontal="left" inden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 wrapText="1" shrinkToFit="1"/>
    </xf>
  </cellXfs>
  <cellStyles count="7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47" builtinId="30" hidden="1"/>
    <cellStyle name="20% - Акцент2" xfId="51" builtinId="34" hidden="1"/>
    <cellStyle name="20% - Акцент3" xfId="55" builtinId="38" hidden="1"/>
    <cellStyle name="20% - Акцент4" xfId="59" builtinId="42" hidden="1"/>
    <cellStyle name="20% - Акцент5" xfId="63" builtinId="46" hidden="1"/>
    <cellStyle name="20% - Акцент6" xfId="67" builtinId="50" hidden="1"/>
    <cellStyle name="40% - Акцент1" xfId="48" builtinId="31" hidden="1"/>
    <cellStyle name="40% - Акцент2" xfId="52" builtinId="35" hidden="1"/>
    <cellStyle name="40% - Акцент3" xfId="56" builtinId="39" hidden="1"/>
    <cellStyle name="40% - Акцент4" xfId="60" builtinId="43" hidden="1"/>
    <cellStyle name="40% - Акцент5" xfId="64" builtinId="47" hidden="1"/>
    <cellStyle name="40% - Акцент6" xfId="68" builtinId="51" hidden="1"/>
    <cellStyle name="60% - Акцент1" xfId="49" builtinId="32" hidden="1"/>
    <cellStyle name="60% - Акцент2" xfId="53" builtinId="36" hidden="1"/>
    <cellStyle name="60% - Акцент3" xfId="57" builtinId="40" hidden="1"/>
    <cellStyle name="60% - Акцент4" xfId="61" builtinId="44" hidden="1"/>
    <cellStyle name="60% - Акцент5" xfId="65" builtinId="48" hidden="1"/>
    <cellStyle name="60% - Акцент6" xfId="69" builtinId="52" hidden="1"/>
    <cellStyle name="Currency [0]" xfId="16"/>
    <cellStyle name="currency1" xfId="17"/>
    <cellStyle name="Currency2" xfId="18"/>
    <cellStyle name="currency3" xfId="19"/>
    <cellStyle name="currency4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Акцент1" xfId="46" builtinId="29" hidden="1"/>
    <cellStyle name="Акцент2" xfId="50" builtinId="33" hidden="1"/>
    <cellStyle name="Акцент3" xfId="54" builtinId="37" hidden="1"/>
    <cellStyle name="Акцент4" xfId="58" builtinId="41" hidden="1"/>
    <cellStyle name="Акцент5" xfId="62" builtinId="45" hidden="1"/>
    <cellStyle name="Акцент6" xfId="66" builtinId="49" hidden="1"/>
    <cellStyle name="Ввод " xfId="27" builtinId="20" customBuiltin="1"/>
    <cellStyle name="Вывод" xfId="38" builtinId="21" hidden="1"/>
    <cellStyle name="Вычисление" xfId="39" builtinId="22" hidden="1"/>
    <cellStyle name="Гиперссылка" xfId="28" builtinId="8" customBuiltin="1"/>
    <cellStyle name="Гиперссылка 2" xfId="29"/>
    <cellStyle name="Заголовок 1" xfId="31" builtinId="16" hidden="1"/>
    <cellStyle name="Заголовок 2" xfId="32" builtinId="17" hidden="1"/>
    <cellStyle name="Заголовок 3" xfId="33" builtinId="18" hidden="1"/>
    <cellStyle name="Заголовок 4" xfId="34" builtinId="19" hidden="1"/>
    <cellStyle name="Итог" xfId="45" builtinId="25" hidden="1"/>
    <cellStyle name="Контрольная ячейка" xfId="41" builtinId="23" hidden="1"/>
    <cellStyle name="Название" xfId="30" builtinId="15" hidden="1"/>
    <cellStyle name="Нейтральный" xfId="37" builtinId="28" hidden="1"/>
    <cellStyle name="Обычный" xfId="0" builtinId="0" customBuiltin="1"/>
    <cellStyle name="Плохой" xfId="36" builtinId="27" hidden="1"/>
    <cellStyle name="Пояснение" xfId="44" builtinId="53" hidden="1"/>
    <cellStyle name="Примечание" xfId="43" builtinId="10" hidden="1"/>
    <cellStyle name="Связанная ячейка" xfId="40" builtinId="24" hidden="1"/>
    <cellStyle name="Текст предупреждения" xfId="42" builtinId="11" hidden="1"/>
    <cellStyle name="Хороший" xfId="35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64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99CC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D9D9D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152393</xdr:rowOff>
    </xdr:from>
    <xdr:to>
      <xdr:col>3</xdr:col>
      <xdr:colOff>0</xdr:colOff>
      <xdr:row>18</xdr:row>
      <xdr:rowOff>425443</xdr:rowOff>
    </xdr:to>
    <xdr:sp macro="[0]!Instruction.BlockClick" textlink="">
      <xdr:nvSpPr>
        <xdr:cNvPr id="159745" name="InstrBlock_8">
          <a:extLst>
            <a:ext uri="{FF2B5EF4-FFF2-40B4-BE49-F238E27FC236}">
              <a16:creationId xmlns="" xmlns:a16="http://schemas.microsoft.com/office/drawing/2014/main" id="{1631F7AF-06B5-4D38-BF98-89D0BBC44BD5}"/>
            </a:ext>
          </a:extLst>
        </xdr:cNvPr>
        <xdr:cNvSpPr txBox="1">
          <a:spLocks noChangeArrowheads="1"/>
        </xdr:cNvSpPr>
      </xdr:nvSpPr>
      <xdr:spPr bwMode="auto">
        <a:xfrm>
          <a:off x="219075" y="3924293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oneCell">
    <xdr:from>
      <xdr:col>1</xdr:col>
      <xdr:colOff>0</xdr:colOff>
      <xdr:row>15</xdr:row>
      <xdr:rowOff>69843</xdr:rowOff>
    </xdr:from>
    <xdr:to>
      <xdr:col>3</xdr:col>
      <xdr:colOff>0</xdr:colOff>
      <xdr:row>17</xdr:row>
      <xdr:rowOff>152393</xdr:rowOff>
    </xdr:to>
    <xdr:sp macro="[0]!Instruction.BlockClick" textlink="">
      <xdr:nvSpPr>
        <xdr:cNvPr id="159746" name="InstrBlock_7">
          <a:extLst>
            <a:ext uri="{FF2B5EF4-FFF2-40B4-BE49-F238E27FC236}">
              <a16:creationId xmlns="" xmlns:a16="http://schemas.microsoft.com/office/drawing/2014/main" id="{1F61D728-AFD9-4C88-A2DE-BD99834E6653}"/>
            </a:ext>
          </a:extLst>
        </xdr:cNvPr>
        <xdr:cNvSpPr txBox="1">
          <a:spLocks noChangeArrowheads="1"/>
        </xdr:cNvSpPr>
      </xdr:nvSpPr>
      <xdr:spPr bwMode="auto">
        <a:xfrm>
          <a:off x="219075" y="3460743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oneCell">
    <xdr:from>
      <xdr:col>1</xdr:col>
      <xdr:colOff>0</xdr:colOff>
      <xdr:row>15</xdr:row>
      <xdr:rowOff>69843</xdr:rowOff>
    </xdr:from>
    <xdr:to>
      <xdr:col>3</xdr:col>
      <xdr:colOff>0</xdr:colOff>
      <xdr:row>17</xdr:row>
      <xdr:rowOff>152393</xdr:rowOff>
    </xdr:to>
    <xdr:sp macro="[0]!Instruction.BlockClick" textlink="">
      <xdr:nvSpPr>
        <xdr:cNvPr id="159747" name="InstrBlock_6" hidden="1">
          <a:extLst>
            <a:ext uri="{FF2B5EF4-FFF2-40B4-BE49-F238E27FC236}">
              <a16:creationId xmlns="" xmlns:a16="http://schemas.microsoft.com/office/drawing/2014/main" id="{6E0E8874-BD1E-4718-8744-9AC6FCCE4001}"/>
            </a:ext>
          </a:extLst>
        </xdr:cNvPr>
        <xdr:cNvSpPr txBox="1">
          <a:spLocks noChangeArrowheads="1"/>
        </xdr:cNvSpPr>
      </xdr:nvSpPr>
      <xdr:spPr bwMode="auto">
        <a:xfrm>
          <a:off x="219075" y="3460743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oneCell">
    <xdr:from>
      <xdr:col>1</xdr:col>
      <xdr:colOff>0</xdr:colOff>
      <xdr:row>12</xdr:row>
      <xdr:rowOff>473069</xdr:rowOff>
    </xdr:from>
    <xdr:to>
      <xdr:col>3</xdr:col>
      <xdr:colOff>0</xdr:colOff>
      <xdr:row>15</xdr:row>
      <xdr:rowOff>69844</xdr:rowOff>
    </xdr:to>
    <xdr:sp macro="[0]!Instruction.BlockClick" textlink="">
      <xdr:nvSpPr>
        <xdr:cNvPr id="159748" name="InstrBlock_5">
          <a:extLst>
            <a:ext uri="{FF2B5EF4-FFF2-40B4-BE49-F238E27FC236}">
              <a16:creationId xmlns="" xmlns:a16="http://schemas.microsoft.com/office/drawing/2014/main" id="{54E060FE-E18B-4E1A-9BB1-CDE94200E876}"/>
            </a:ext>
          </a:extLst>
        </xdr:cNvPr>
        <xdr:cNvSpPr txBox="1">
          <a:spLocks noChangeArrowheads="1"/>
        </xdr:cNvSpPr>
      </xdr:nvSpPr>
      <xdr:spPr bwMode="auto">
        <a:xfrm>
          <a:off x="219075" y="2997194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oneCell">
    <xdr:from>
      <xdr:col>1</xdr:col>
      <xdr:colOff>0</xdr:colOff>
      <xdr:row>12</xdr:row>
      <xdr:rowOff>9520</xdr:rowOff>
    </xdr:from>
    <xdr:to>
      <xdr:col>3</xdr:col>
      <xdr:colOff>0</xdr:colOff>
      <xdr:row>12</xdr:row>
      <xdr:rowOff>473070</xdr:rowOff>
    </xdr:to>
    <xdr:sp macro="[0]!Instruction.BlockClick" textlink="">
      <xdr:nvSpPr>
        <xdr:cNvPr id="159749" name="InstrBlock_4">
          <a:extLst>
            <a:ext uri="{FF2B5EF4-FFF2-40B4-BE49-F238E27FC236}">
              <a16:creationId xmlns="" xmlns:a16="http://schemas.microsoft.com/office/drawing/2014/main" id="{0DE416B7-040A-46AB-8DCD-EE762EDFB37E}"/>
            </a:ext>
          </a:extLst>
        </xdr:cNvPr>
        <xdr:cNvSpPr txBox="1">
          <a:spLocks noChangeArrowheads="1"/>
        </xdr:cNvSpPr>
      </xdr:nvSpPr>
      <xdr:spPr bwMode="auto">
        <a:xfrm>
          <a:off x="219075" y="253364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oneCell">
    <xdr:from>
      <xdr:col>1</xdr:col>
      <xdr:colOff>0</xdr:colOff>
      <xdr:row>10</xdr:row>
      <xdr:rowOff>41271</xdr:rowOff>
    </xdr:from>
    <xdr:to>
      <xdr:col>3</xdr:col>
      <xdr:colOff>0</xdr:colOff>
      <xdr:row>12</xdr:row>
      <xdr:rowOff>9521</xdr:rowOff>
    </xdr:to>
    <xdr:sp macro="[0]!Instruction.BlockClick" textlink="">
      <xdr:nvSpPr>
        <xdr:cNvPr id="159750" name="InstrBlock_3">
          <a:extLst>
            <a:ext uri="{FF2B5EF4-FFF2-40B4-BE49-F238E27FC236}">
              <a16:creationId xmlns="" xmlns:a16="http://schemas.microsoft.com/office/drawing/2014/main" id="{A039CC95-C8DA-45AD-80E7-70992A79FA54}"/>
            </a:ext>
          </a:extLst>
        </xdr:cNvPr>
        <xdr:cNvSpPr txBox="1">
          <a:spLocks noChangeArrowheads="1"/>
        </xdr:cNvSpPr>
      </xdr:nvSpPr>
      <xdr:spPr bwMode="auto">
        <a:xfrm>
          <a:off x="219075" y="2070096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oneCell">
    <xdr:from>
      <xdr:col>1</xdr:col>
      <xdr:colOff>0</xdr:colOff>
      <xdr:row>7</xdr:row>
      <xdr:rowOff>92072</xdr:rowOff>
    </xdr:from>
    <xdr:to>
      <xdr:col>3</xdr:col>
      <xdr:colOff>0</xdr:colOff>
      <xdr:row>10</xdr:row>
      <xdr:rowOff>41272</xdr:rowOff>
    </xdr:to>
    <xdr:sp macro="[0]!Instruction.BlockClick" textlink="">
      <xdr:nvSpPr>
        <xdr:cNvPr id="159751" name="InstrBlock_2">
          <a:extLst>
            <a:ext uri="{FF2B5EF4-FFF2-40B4-BE49-F238E27FC236}">
              <a16:creationId xmlns="" xmlns:a16="http://schemas.microsoft.com/office/drawing/2014/main" id="{AEC4548C-1CB2-4B5B-B8A6-08600E71EEA7}"/>
            </a:ext>
          </a:extLst>
        </xdr:cNvPr>
        <xdr:cNvSpPr txBox="1">
          <a:spLocks noChangeArrowheads="1"/>
        </xdr:cNvSpPr>
      </xdr:nvSpPr>
      <xdr:spPr bwMode="auto">
        <a:xfrm>
          <a:off x="219075" y="1606547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oneCell">
    <xdr:from>
      <xdr:col>1</xdr:col>
      <xdr:colOff>0</xdr:colOff>
      <xdr:row>4</xdr:row>
      <xdr:rowOff>495298</xdr:rowOff>
    </xdr:from>
    <xdr:to>
      <xdr:col>3</xdr:col>
      <xdr:colOff>0</xdr:colOff>
      <xdr:row>7</xdr:row>
      <xdr:rowOff>92073</xdr:rowOff>
    </xdr:to>
    <xdr:sp macro="[0]!Instruction.BlockClick" textlink="">
      <xdr:nvSpPr>
        <xdr:cNvPr id="159752" name="InstrBlock_1">
          <a:extLst>
            <a:ext uri="{FF2B5EF4-FFF2-40B4-BE49-F238E27FC236}">
              <a16:creationId xmlns="" xmlns:a16="http://schemas.microsoft.com/office/drawing/2014/main" id="{97D73060-BA33-4002-9662-945C8E112702}"/>
            </a:ext>
          </a:extLst>
        </xdr:cNvPr>
        <xdr:cNvSpPr txBox="1">
          <a:spLocks noChangeArrowheads="1"/>
        </xdr:cNvSpPr>
      </xdr:nvSpPr>
      <xdr:spPr bwMode="auto">
        <a:xfrm>
          <a:off x="219075" y="1142998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>
    <xdr:from>
      <xdr:col>23</xdr:col>
      <xdr:colOff>257175</xdr:colOff>
      <xdr:row>69</xdr:row>
      <xdr:rowOff>95250</xdr:rowOff>
    </xdr:from>
    <xdr:to>
      <xdr:col>24</xdr:col>
      <xdr:colOff>171450</xdr:colOff>
      <xdr:row>69</xdr:row>
      <xdr:rowOff>323850</xdr:rowOff>
    </xdr:to>
    <xdr:pic>
      <xdr:nvPicPr>
        <xdr:cNvPr id="1033" name="PAGE_LAST_INACTIVE" descr="tick_circle_3887.png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468630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85725</xdr:colOff>
      <xdr:row>69</xdr:row>
      <xdr:rowOff>95250</xdr:rowOff>
    </xdr:from>
    <xdr:to>
      <xdr:col>20</xdr:col>
      <xdr:colOff>9525</xdr:colOff>
      <xdr:row>69</xdr:row>
      <xdr:rowOff>314325</xdr:rowOff>
    </xdr:to>
    <xdr:pic>
      <xdr:nvPicPr>
        <xdr:cNvPr id="1034" name="PAGE_FIRST_INACTIVE" descr="tick_circle_3887.png" hidden="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686300"/>
          <a:ext cx="219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19050</xdr:colOff>
      <xdr:row>69</xdr:row>
      <xdr:rowOff>66675</xdr:rowOff>
    </xdr:from>
    <xdr:to>
      <xdr:col>20</xdr:col>
      <xdr:colOff>276225</xdr:colOff>
      <xdr:row>69</xdr:row>
      <xdr:rowOff>323850</xdr:rowOff>
    </xdr:to>
    <xdr:pic>
      <xdr:nvPicPr>
        <xdr:cNvPr id="1035" name="PAGE_BACK_INACTIVE" descr="tick_circle_3887.png" hidden="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468630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285750</xdr:colOff>
      <xdr:row>69</xdr:row>
      <xdr:rowOff>66675</xdr:rowOff>
    </xdr:from>
    <xdr:to>
      <xdr:col>23</xdr:col>
      <xdr:colOff>247650</xdr:colOff>
      <xdr:row>69</xdr:row>
      <xdr:rowOff>323850</xdr:rowOff>
    </xdr:to>
    <xdr:pic>
      <xdr:nvPicPr>
        <xdr:cNvPr id="1036" name="PAGE_NEXT_INACTIVE" descr="tick_circle_3887.png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468630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98</xdr:row>
      <xdr:rowOff>0</xdr:rowOff>
    </xdr:from>
    <xdr:to>
      <xdr:col>10</xdr:col>
      <xdr:colOff>53340</xdr:colOff>
      <xdr:row>100</xdr:row>
      <xdr:rowOff>68580</xdr:rowOff>
    </xdr:to>
    <xdr:sp macro="[0]!Instruction.cmdGetUpdate_Click" textlink="">
      <xdr:nvSpPr>
        <xdr:cNvPr id="14" name="cmdGetUpdate" hidden="1">
          <a:extLst>
            <a:ext uri="{FF2B5EF4-FFF2-40B4-BE49-F238E27FC236}">
              <a16:creationId xmlns="" xmlns:a16="http://schemas.microsoft.com/office/drawing/2014/main" id="{69042B7A-72D7-40AC-B4EE-77218755E53B}"/>
            </a:ext>
          </a:extLst>
        </xdr:cNvPr>
        <xdr:cNvSpPr txBox="1">
          <a:spLocks noChangeArrowheads="1"/>
        </xdr:cNvSpPr>
      </xdr:nvSpPr>
      <xdr:spPr bwMode="auto">
        <a:xfrm>
          <a:off x="2346960" y="2522220"/>
          <a:ext cx="1668780" cy="419100"/>
        </a:xfrm>
        <a:prstGeom prst="rect">
          <a:avLst/>
        </a:prstGeom>
        <a:solidFill>
          <a:srgbClr val="DCE6F2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266699</xdr:colOff>
      <xdr:row>98</xdr:row>
      <xdr:rowOff>0</xdr:rowOff>
    </xdr:from>
    <xdr:to>
      <xdr:col>16</xdr:col>
      <xdr:colOff>68579</xdr:colOff>
      <xdr:row>100</xdr:row>
      <xdr:rowOff>68580</xdr:rowOff>
    </xdr:to>
    <xdr:sp macro="[0]!Instruction.cmdShowHideUpdateLog_Click" textlink="">
      <xdr:nvSpPr>
        <xdr:cNvPr id="15" name="cmdShowHideUpdateLog" hidden="1">
          <a:extLst>
            <a:ext uri="{FF2B5EF4-FFF2-40B4-BE49-F238E27FC236}">
              <a16:creationId xmlns="" xmlns:a16="http://schemas.microsoft.com/office/drawing/2014/main" id="{8CDFB2C4-C8F1-42C9-BA07-1102B1D71664}"/>
            </a:ext>
          </a:extLst>
        </xdr:cNvPr>
        <xdr:cNvSpPr txBox="1">
          <a:spLocks noChangeArrowheads="1"/>
        </xdr:cNvSpPr>
      </xdr:nvSpPr>
      <xdr:spPr bwMode="auto">
        <a:xfrm>
          <a:off x="3962399" y="2522220"/>
          <a:ext cx="1668780" cy="419100"/>
        </a:xfrm>
        <a:prstGeom prst="rect">
          <a:avLst/>
        </a:prstGeom>
        <a:solidFill>
          <a:srgbClr val="DCE6F2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1039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6863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1040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6863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1041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6863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1042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6863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" name="cmdAct_1">
          <a:extLst>
            <a:ext uri="{FF2B5EF4-FFF2-40B4-BE49-F238E27FC236}">
              <a16:creationId xmlns="" xmlns:a16="http://schemas.microsoft.com/office/drawing/2014/main" id="{52454C84-D6FA-4BCA-BFDA-9AECD85A66E4}"/>
            </a:ext>
          </a:extLst>
        </xdr:cNvPr>
        <xdr:cNvSpPr txBox="1">
          <a:spLocks noChangeArrowheads="1"/>
        </xdr:cNvSpPr>
      </xdr:nvSpPr>
      <xdr:spPr bwMode="auto">
        <a:xfrm>
          <a:off x="1171575" y="352425"/>
          <a:ext cx="1095375" cy="219075"/>
        </a:xfrm>
        <a:prstGeom prst="rect">
          <a:avLst/>
        </a:prstGeom>
        <a:solidFill>
          <a:srgbClr val="CCFFCC"/>
        </a:solidFill>
        <a:ln>
          <a:noFill/>
        </a:ln>
      </xdr:spPr>
      <xdr:txBody>
        <a:bodyPr vertOverflow="clip" wrap="square" lIns="360000" tIns="36000" rIns="36000" bIns="36000" anchor="ctr"/>
        <a:lstStyle/>
        <a:p>
          <a:pPr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1044" name="cmdAct_2" descr="icon15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403860</xdr:colOff>
      <xdr:row>2</xdr:row>
      <xdr:rowOff>9525</xdr:rowOff>
    </xdr:from>
    <xdr:to>
      <xdr:col>4</xdr:col>
      <xdr:colOff>272150</xdr:colOff>
      <xdr:row>2</xdr:row>
      <xdr:rowOff>219075</xdr:rowOff>
    </xdr:to>
    <xdr:sp macro="[0]!Instruction.cmdGetUpdate_Click" textlink="">
      <xdr:nvSpPr>
        <xdr:cNvPr id="22" name="cmdNoAct_1" hidden="1">
          <a:extLst>
            <a:ext uri="{FF2B5EF4-FFF2-40B4-BE49-F238E27FC236}">
              <a16:creationId xmlns="" xmlns:a16="http://schemas.microsoft.com/office/drawing/2014/main" id="{6E74C802-94D5-433C-A598-BB766F6C1721}"/>
            </a:ext>
          </a:extLst>
        </xdr:cNvPr>
        <xdr:cNvSpPr txBox="1">
          <a:spLocks noChangeArrowheads="1"/>
        </xdr:cNvSpPr>
      </xdr:nvSpPr>
      <xdr:spPr bwMode="auto">
        <a:xfrm>
          <a:off x="1203960" y="352425"/>
          <a:ext cx="1639940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104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250916</xdr:colOff>
      <xdr:row>2</xdr:row>
      <xdr:rowOff>3612</xdr:rowOff>
    </xdr:from>
    <xdr:to>
      <xdr:col>4</xdr:col>
      <xdr:colOff>179635</xdr:colOff>
      <xdr:row>2</xdr:row>
      <xdr:rowOff>219612</xdr:rowOff>
    </xdr:to>
    <xdr:sp macro="" textlink="">
      <xdr:nvSpPr>
        <xdr:cNvPr id="24" name="cmdNoInet_1" hidden="1">
          <a:extLst>
            <a:ext uri="{FF2B5EF4-FFF2-40B4-BE49-F238E27FC236}">
              <a16:creationId xmlns="" xmlns:a16="http://schemas.microsoft.com/office/drawing/2014/main" id="{881ECC05-D53D-4162-A09F-9D5BE8068EAC}"/>
            </a:ext>
          </a:extLst>
        </xdr:cNvPr>
        <xdr:cNvSpPr txBox="1">
          <a:spLocks noChangeArrowheads="1"/>
        </xdr:cNvSpPr>
      </xdr:nvSpPr>
      <xdr:spPr bwMode="auto">
        <a:xfrm>
          <a:off x="1051016" y="346512"/>
          <a:ext cx="1700369" cy="21600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33236" cy="374141"/>
    <xdr:sp macro="" textlink="">
      <xdr:nvSpPr>
        <xdr:cNvPr id="25" name="cmdNoInet_2" hidden="1">
          <a:extLst>
            <a:ext uri="{FF2B5EF4-FFF2-40B4-BE49-F238E27FC236}">
              <a16:creationId xmlns="" xmlns:a16="http://schemas.microsoft.com/office/drawing/2014/main" id="{25EAC52B-CE89-4CB7-BE07-010322454AE8}"/>
            </a:ext>
          </a:extLst>
        </xdr:cNvPr>
        <xdr:cNvSpPr txBox="1"/>
      </xdr:nvSpPr>
      <xdr:spPr>
        <a:xfrm>
          <a:off x="1047750" y="270313"/>
          <a:ext cx="23323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21</xdr:col>
      <xdr:colOff>12700</xdr:colOff>
      <xdr:row>69</xdr:row>
      <xdr:rowOff>88900</xdr:rowOff>
    </xdr:from>
    <xdr:to>
      <xdr:col>22</xdr:col>
      <xdr:colOff>266065</xdr:colOff>
      <xdr:row>69</xdr:row>
      <xdr:rowOff>294640</xdr:rowOff>
    </xdr:to>
    <xdr:sp macro="" textlink="">
      <xdr:nvSpPr>
        <xdr:cNvPr id="26" name="PAGE_NUMBER_AREA" hidden="1">
          <a:extLst>
            <a:ext uri="{FF2B5EF4-FFF2-40B4-BE49-F238E27FC236}">
              <a16:creationId xmlns="" xmlns:a16="http://schemas.microsoft.com/office/drawing/2014/main" id="{D644CD75-3F36-4B01-8A42-D0B41C937A72}"/>
            </a:ext>
          </a:extLst>
        </xdr:cNvPr>
        <xdr:cNvSpPr>
          <a:spLocks noChangeArrowheads="1"/>
        </xdr:cNvSpPr>
      </xdr:nvSpPr>
      <xdr:spPr bwMode="auto">
        <a:xfrm>
          <a:off x="7613650" y="1374775"/>
          <a:ext cx="548640" cy="205740"/>
        </a:xfrm>
        <a:prstGeom prst="roundRect">
          <a:avLst>
            <a:gd name="adj" fmla="val 16667"/>
          </a:avLst>
        </a:prstGeom>
        <a:solidFill>
          <a:srgbClr val="FFFFFF"/>
        </a:solidFill>
        <a:ln w="15875">
          <a:solidFill>
            <a:srgbClr val="7F7F7F"/>
          </a:solidFill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Calibri"/>
            </a:rPr>
            <a:t>1/5</a:t>
          </a:r>
        </a:p>
      </xdr:txBody>
    </xdr:sp>
    <xdr:clientData/>
  </xdr:twoCellAnchor>
  <xdr:twoCellAnchor>
    <xdr:from>
      <xdr:col>0</xdr:col>
      <xdr:colOff>123825</xdr:colOff>
      <xdr:row>0</xdr:row>
      <xdr:rowOff>1905</xdr:rowOff>
    </xdr:from>
    <xdr:to>
      <xdr:col>25</xdr:col>
      <xdr:colOff>394343</xdr:colOff>
      <xdr:row>109</xdr:row>
      <xdr:rowOff>9525</xdr:rowOff>
    </xdr:to>
    <xdr:sp macro="" textlink="">
      <xdr:nvSpPr>
        <xdr:cNvPr id="27" name="Border">
          <a:extLst>
            <a:ext uri="{FF2B5EF4-FFF2-40B4-BE49-F238E27FC236}">
              <a16:creationId xmlns="" xmlns:a16="http://schemas.microsoft.com/office/drawing/2014/main" id="{7D2BA300-A509-44C6-A314-C4C1865DB7B1}"/>
            </a:ext>
          </a:extLst>
        </xdr:cNvPr>
        <xdr:cNvSpPr/>
      </xdr:nvSpPr>
      <xdr:spPr>
        <a:xfrm>
          <a:off x="76200" y="68580"/>
          <a:ext cx="9052568" cy="5103495"/>
        </a:xfrm>
        <a:prstGeom prst="roundRect">
          <a:avLst>
            <a:gd name="adj" fmla="val 0"/>
          </a:avLst>
        </a:prstGeom>
        <a:noFill/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>
    <xdr:from>
      <xdr:col>23</xdr:col>
      <xdr:colOff>266700</xdr:colOff>
      <xdr:row>69</xdr:row>
      <xdr:rowOff>95250</xdr:rowOff>
    </xdr:from>
    <xdr:to>
      <xdr:col>24</xdr:col>
      <xdr:colOff>180975</xdr:colOff>
      <xdr:row>69</xdr:row>
      <xdr:rowOff>314325</xdr:rowOff>
    </xdr:to>
    <xdr:pic macro="[0]!modInstruction.Process_Page_Last">
      <xdr:nvPicPr>
        <xdr:cNvPr id="1051" name="PAGE_LAST" descr="tick_circle_3887.png" hidden="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68630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76200</xdr:colOff>
      <xdr:row>69</xdr:row>
      <xdr:rowOff>85725</xdr:rowOff>
    </xdr:from>
    <xdr:to>
      <xdr:col>20</xdr:col>
      <xdr:colOff>0</xdr:colOff>
      <xdr:row>69</xdr:row>
      <xdr:rowOff>304800</xdr:rowOff>
    </xdr:to>
    <xdr:pic macro="[0]!modInstruction.Process_Page_First">
      <xdr:nvPicPr>
        <xdr:cNvPr id="1052" name="PAGE_FIRST" descr="tick_circle_3887.png" hidden="1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686300"/>
          <a:ext cx="219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9525</xdr:colOff>
      <xdr:row>69</xdr:row>
      <xdr:rowOff>66675</xdr:rowOff>
    </xdr:from>
    <xdr:to>
      <xdr:col>20</xdr:col>
      <xdr:colOff>266700</xdr:colOff>
      <xdr:row>69</xdr:row>
      <xdr:rowOff>323850</xdr:rowOff>
    </xdr:to>
    <xdr:pic macro="[0]!modInstruction.Process_Page_Back">
      <xdr:nvPicPr>
        <xdr:cNvPr id="1053" name="PAGE_BACK" descr="tick_circle_3887.png" hidden="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468630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285750</xdr:colOff>
      <xdr:row>69</xdr:row>
      <xdr:rowOff>66675</xdr:rowOff>
    </xdr:from>
    <xdr:to>
      <xdr:col>23</xdr:col>
      <xdr:colOff>247650</xdr:colOff>
      <xdr:row>69</xdr:row>
      <xdr:rowOff>323850</xdr:rowOff>
    </xdr:to>
    <xdr:pic macro="[0]!modInstruction.Process_Page_Next">
      <xdr:nvPicPr>
        <xdr:cNvPr id="1054" name="PAGE_NEXT" descr="tick_circle_3887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468630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47625</xdr:colOff>
      <xdr:row>1</xdr:row>
      <xdr:rowOff>38100</xdr:rowOff>
    </xdr:from>
    <xdr:to>
      <xdr:col>25</xdr:col>
      <xdr:colOff>9525</xdr:colOff>
      <xdr:row>2</xdr:row>
      <xdr:rowOff>142875</xdr:rowOff>
    </xdr:to>
    <xdr:sp macro="[0]!Instruction.cmdRegionChange_Click" textlink="">
      <xdr:nvSpPr>
        <xdr:cNvPr id="159775" name="cmdRegionChange" hidden="1">
          <a:extLst>
            <a:ext uri="{FF2B5EF4-FFF2-40B4-BE49-F238E27FC236}">
              <a16:creationId xmlns="" xmlns:a16="http://schemas.microsoft.com/office/drawing/2014/main" id="{63320FC6-5DD3-4BAC-AF8B-66B959E61724}"/>
            </a:ext>
          </a:extLst>
        </xdr:cNvPr>
        <xdr:cNvSpPr>
          <a:spLocks noChangeArrowheads="1"/>
        </xdr:cNvSpPr>
      </xdr:nvSpPr>
      <xdr:spPr bwMode="auto">
        <a:xfrm>
          <a:off x="6762750" y="171450"/>
          <a:ext cx="2028825" cy="314325"/>
        </a:xfrm>
        <a:prstGeom prst="roundRect">
          <a:avLst>
            <a:gd name="adj" fmla="val 0"/>
          </a:avLst>
        </a:prstGeom>
        <a:solidFill>
          <a:srgbClr val="919191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FFFFFF"/>
              </a:solidFill>
              <a:latin typeface="Tahoma"/>
              <a:ea typeface="Tahoma"/>
              <a:cs typeface="Tahoma"/>
            </a:rPr>
            <a:t>Перейти к заполнению</a:t>
          </a:r>
        </a:p>
      </xdr:txBody>
    </xdr:sp>
    <xdr:clientData/>
  </xdr:twoCellAnchor>
  <xdr:twoCellAnchor editAs="absolute">
    <xdr:from>
      <xdr:col>1</xdr:col>
      <xdr:colOff>25400</xdr:colOff>
      <xdr:row>5</xdr:row>
      <xdr:rowOff>38097</xdr:rowOff>
    </xdr:from>
    <xdr:to>
      <xdr:col>1</xdr:col>
      <xdr:colOff>454025</xdr:colOff>
      <xdr:row>7</xdr:row>
      <xdr:rowOff>85722</xdr:rowOff>
    </xdr:to>
    <xdr:pic macro="[0]!Instruction.BlockClick">
      <xdr:nvPicPr>
        <xdr:cNvPr id="105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1181097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7</xdr:row>
      <xdr:rowOff>130171</xdr:rowOff>
    </xdr:from>
    <xdr:to>
      <xdr:col>1</xdr:col>
      <xdr:colOff>444500</xdr:colOff>
      <xdr:row>10</xdr:row>
      <xdr:rowOff>34921</xdr:rowOff>
    </xdr:to>
    <xdr:pic macro="[0]!Instruction.BlockClick">
      <xdr:nvPicPr>
        <xdr:cNvPr id="105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1644646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10</xdr:row>
      <xdr:rowOff>79370</xdr:rowOff>
    </xdr:from>
    <xdr:to>
      <xdr:col>1</xdr:col>
      <xdr:colOff>396875</xdr:colOff>
      <xdr:row>12</xdr:row>
      <xdr:rowOff>3170</xdr:rowOff>
    </xdr:to>
    <xdr:pic macro="[0]!Instruction.BlockClick">
      <xdr:nvPicPr>
        <xdr:cNvPr id="105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2108195"/>
          <a:ext cx="3714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12</xdr:row>
      <xdr:rowOff>47619</xdr:rowOff>
    </xdr:from>
    <xdr:to>
      <xdr:col>1</xdr:col>
      <xdr:colOff>368300</xdr:colOff>
      <xdr:row>12</xdr:row>
      <xdr:rowOff>466719</xdr:rowOff>
    </xdr:to>
    <xdr:pic macro="[0]!Instruction.BlockClick">
      <xdr:nvPicPr>
        <xdr:cNvPr id="105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2571744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13</xdr:row>
      <xdr:rowOff>25393</xdr:rowOff>
    </xdr:from>
    <xdr:to>
      <xdr:col>1</xdr:col>
      <xdr:colOff>425450</xdr:colOff>
      <xdr:row>15</xdr:row>
      <xdr:rowOff>63493</xdr:rowOff>
    </xdr:to>
    <xdr:pic macro="[0]!Instruction.BlockClick">
      <xdr:nvPicPr>
        <xdr:cNvPr id="106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3035293"/>
          <a:ext cx="4000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15</xdr:row>
      <xdr:rowOff>107943</xdr:rowOff>
    </xdr:from>
    <xdr:to>
      <xdr:col>1</xdr:col>
      <xdr:colOff>415925</xdr:colOff>
      <xdr:row>17</xdr:row>
      <xdr:rowOff>146043</xdr:rowOff>
    </xdr:to>
    <xdr:pic macro="[0]!Instruction.BlockClick">
      <xdr:nvPicPr>
        <xdr:cNvPr id="1061" name="InstrImg_6" descr="icon6" hidden="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3498843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15</xdr:row>
      <xdr:rowOff>107943</xdr:rowOff>
    </xdr:from>
    <xdr:to>
      <xdr:col>1</xdr:col>
      <xdr:colOff>425450</xdr:colOff>
      <xdr:row>17</xdr:row>
      <xdr:rowOff>146043</xdr:rowOff>
    </xdr:to>
    <xdr:pic macro="[0]!Instruction.BlockClick">
      <xdr:nvPicPr>
        <xdr:cNvPr id="106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3498843"/>
          <a:ext cx="4000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17</xdr:row>
      <xdr:rowOff>190493</xdr:rowOff>
    </xdr:from>
    <xdr:to>
      <xdr:col>1</xdr:col>
      <xdr:colOff>434975</xdr:colOff>
      <xdr:row>18</xdr:row>
      <xdr:rowOff>419093</xdr:rowOff>
    </xdr:to>
    <xdr:pic macro="[0]!Instruction.BlockClick">
      <xdr:nvPicPr>
        <xdr:cNvPr id="1063" name="InstrImg_8" descr="icon8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3962393"/>
          <a:ext cx="4095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98</xdr:row>
      <xdr:rowOff>0</xdr:rowOff>
    </xdr:from>
    <xdr:to>
      <xdr:col>5</xdr:col>
      <xdr:colOff>123825</xdr:colOff>
      <xdr:row>100</xdr:row>
      <xdr:rowOff>38100</xdr:rowOff>
    </xdr:to>
    <xdr:pic macro="[0]!Instruction.cmdGetUpdate_Click">
      <xdr:nvPicPr>
        <xdr:cNvPr id="1064" name="cmdGetUpdateImg" descr="icon11.png" hidden="1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46863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98</xdr:row>
      <xdr:rowOff>0</xdr:rowOff>
    </xdr:from>
    <xdr:to>
      <xdr:col>11</xdr:col>
      <xdr:colOff>123825</xdr:colOff>
      <xdr:row>100</xdr:row>
      <xdr:rowOff>38100</xdr:rowOff>
    </xdr:to>
    <xdr:pic macro="[0]!Instruction.cmdShowHideUpdateLog_Click">
      <xdr:nvPicPr>
        <xdr:cNvPr id="1065" name="cmdShowHideUpdateLogImg" descr="icon13.png" hidden="1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6863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0</xdr:row>
      <xdr:rowOff>38100</xdr:rowOff>
    </xdr:from>
    <xdr:to>
      <xdr:col>6</xdr:col>
      <xdr:colOff>66675</xdr:colOff>
      <xdr:row>0</xdr:row>
      <xdr:rowOff>295275</xdr:rowOff>
    </xdr:to>
    <xdr:sp macro="[0]!modUpdTemplLogger.Clear" textlink="">
      <xdr:nvSpPr>
        <xdr:cNvPr id="161793" name="cmdStart">
          <a:extLst>
            <a:ext uri="{FF2B5EF4-FFF2-40B4-BE49-F238E27FC236}">
              <a16:creationId xmlns="" xmlns:a16="http://schemas.microsoft.com/office/drawing/2014/main" id="{DC8138A8-C068-49E1-8CA7-8FA27FE6EDC5}"/>
            </a:ext>
          </a:extLst>
        </xdr:cNvPr>
        <xdr:cNvSpPr>
          <a:spLocks noChangeArrowheads="1"/>
        </xdr:cNvSpPr>
      </xdr:nvSpPr>
      <xdr:spPr bwMode="auto">
        <a:xfrm>
          <a:off x="9534525" y="38100"/>
          <a:ext cx="1838325" cy="257175"/>
        </a:xfrm>
        <a:prstGeom prst="roundRect">
          <a:avLst>
            <a:gd name="adj" fmla="val 0"/>
          </a:avLst>
        </a:prstGeom>
        <a:solidFill>
          <a:srgbClr val="919191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FFFFFF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21</xdr:row>
      <xdr:rowOff>47625</xdr:rowOff>
    </xdr:from>
    <xdr:to>
      <xdr:col>5</xdr:col>
      <xdr:colOff>0</xdr:colOff>
      <xdr:row>21</xdr:row>
      <xdr:rowOff>361950</xdr:rowOff>
    </xdr:to>
    <xdr:sp macro="[0]!modList00.cmdStartTit_Click_Handler" textlink="">
      <xdr:nvSpPr>
        <xdr:cNvPr id="4" name="cmdStartT" hidden="1">
          <a:extLst>
            <a:ext uri="{FF2B5EF4-FFF2-40B4-BE49-F238E27FC236}">
              <a16:creationId xmlns="" xmlns:a16="http://schemas.microsoft.com/office/drawing/2014/main" id="{4CB2E419-C3C2-40F1-A41B-575913ACA9AF}"/>
            </a:ext>
          </a:extLst>
        </xdr:cNvPr>
        <xdr:cNvSpPr>
          <a:spLocks noChangeArrowheads="1"/>
        </xdr:cNvSpPr>
      </xdr:nvSpPr>
      <xdr:spPr bwMode="auto">
        <a:xfrm>
          <a:off x="2628900" y="3419475"/>
          <a:ext cx="4381500" cy="314325"/>
        </a:xfrm>
        <a:prstGeom prst="roundRect">
          <a:avLst>
            <a:gd name="adj" fmla="val 0"/>
          </a:avLst>
        </a:prstGeom>
        <a:solidFill>
          <a:srgbClr val="919191"/>
        </a:solidFill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FFFFFF"/>
              </a:solidFill>
              <a:latin typeface="Tahoma"/>
              <a:ea typeface="Tahoma"/>
              <a:cs typeface="Tahoma"/>
            </a:rPr>
            <a:t>Сформировать программы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regportal-tariff.ru/disclo/get_file?p_guid=2e7117ce-cb12-4bb6-aa91-70067c093b9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2"/>
  <sheetViews>
    <sheetView showGridLines="0" workbookViewId="0"/>
  </sheetViews>
  <sheetFormatPr defaultRowHeight="11.25" x14ac:dyDescent="0.15"/>
  <cols>
    <col min="1" max="16384" width="9.140625" style="227"/>
  </cols>
  <sheetData>
    <row r="2" spans="1:1" x14ac:dyDescent="0.15">
      <c r="A2" s="232"/>
    </row>
  </sheetData>
  <sheetProtection formatColumns="0" formatRows="0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C108"/>
  <sheetViews>
    <sheetView showGridLines="0" zoomScaleNormal="100" workbookViewId="0"/>
  </sheetViews>
  <sheetFormatPr defaultRowHeight="14.25" x14ac:dyDescent="0.2"/>
  <cols>
    <col min="1" max="1" width="3.28515625" style="14" customWidth="1"/>
    <col min="2" max="2" width="8.7109375" style="14" customWidth="1"/>
    <col min="3" max="3" width="22.28515625" style="14" customWidth="1"/>
    <col min="4" max="4" width="4.28515625" style="14" customWidth="1"/>
    <col min="5" max="6" width="4.42578125" style="14" customWidth="1"/>
    <col min="7" max="7" width="4.5703125" style="14" customWidth="1"/>
    <col min="8" max="24" width="4.42578125" style="14" customWidth="1"/>
    <col min="25" max="25" width="4.42578125" style="15" customWidth="1"/>
    <col min="26" max="26" width="9.140625" style="14"/>
    <col min="27" max="27" width="9.140625" style="16"/>
    <col min="28" max="16384" width="9.140625" style="14"/>
  </cols>
  <sheetData>
    <row r="1" spans="1:29" ht="10.5" customHeight="1" x14ac:dyDescent="0.2">
      <c r="A1" s="13"/>
      <c r="AA1" s="16" t="s">
        <v>112</v>
      </c>
    </row>
    <row r="2" spans="1:29" ht="16.5" customHeight="1" x14ac:dyDescent="0.35">
      <c r="B2" s="243" t="str">
        <f>"Код шаблона: " &amp; GetCode()</f>
        <v>Код шаблона: PROG.EEF</v>
      </c>
      <c r="C2" s="243"/>
      <c r="D2" s="243"/>
      <c r="E2" s="243"/>
      <c r="F2" s="243"/>
      <c r="G2" s="243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8"/>
      <c r="W2" s="17"/>
      <c r="X2" s="17"/>
    </row>
    <row r="3" spans="1:29" ht="18" customHeight="1" x14ac:dyDescent="0.35">
      <c r="B3" s="244" t="str">
        <f>"Версия " &amp; GetVersion()</f>
        <v>Версия 1.0.1</v>
      </c>
      <c r="C3" s="244"/>
      <c r="D3" s="19"/>
      <c r="E3" s="19"/>
      <c r="F3" s="19"/>
      <c r="G3" s="19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7"/>
      <c r="T3" s="17"/>
      <c r="U3" s="17"/>
      <c r="V3" s="18"/>
      <c r="W3" s="18"/>
      <c r="X3" s="18"/>
      <c r="Y3" s="18"/>
    </row>
    <row r="4" spans="1:29" ht="6" customHeight="1" x14ac:dyDescent="0.2"/>
    <row r="5" spans="1:29" ht="39" customHeight="1" x14ac:dyDescent="0.2">
      <c r="A5" s="4"/>
      <c r="B5" s="245" t="str">
        <f>Титульный!D3</f>
        <v>Программы энергосбережения и повышения энергоэффективности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4"/>
      <c r="AB5" s="4"/>
      <c r="AC5" s="4"/>
    </row>
    <row r="6" spans="1:29" ht="11.4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1"/>
    </row>
    <row r="7" spans="1:29" ht="18" customHeight="1" x14ac:dyDescent="0.2">
      <c r="C7" s="22"/>
      <c r="D7" s="20"/>
      <c r="E7" s="250" t="s">
        <v>317</v>
      </c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1"/>
    </row>
    <row r="8" spans="1:29" ht="15" customHeight="1" x14ac:dyDescent="0.2">
      <c r="C8" s="22"/>
      <c r="D8" s="2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1"/>
    </row>
    <row r="9" spans="1:29" ht="15" customHeight="1" x14ac:dyDescent="0.2">
      <c r="C9" s="22"/>
      <c r="D9" s="2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  <c r="X9" s="250"/>
      <c r="Y9" s="21"/>
    </row>
    <row r="10" spans="1:29" ht="10.5" customHeight="1" x14ac:dyDescent="0.2">
      <c r="C10" s="22"/>
      <c r="D10" s="2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1"/>
    </row>
    <row r="11" spans="1:29" ht="27" customHeight="1" x14ac:dyDescent="0.2">
      <c r="C11" s="22"/>
      <c r="D11" s="2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1"/>
    </row>
    <row r="12" spans="1:29" ht="12" customHeight="1" x14ac:dyDescent="0.2">
      <c r="C12" s="22"/>
      <c r="D12" s="2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1"/>
    </row>
    <row r="13" spans="1:29" ht="38.25" customHeight="1" x14ac:dyDescent="0.2">
      <c r="C13" s="22"/>
      <c r="D13" s="20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3"/>
    </row>
    <row r="14" spans="1:29" ht="15" customHeight="1" x14ac:dyDescent="0.2">
      <c r="C14" s="22"/>
      <c r="D14" s="20"/>
      <c r="E14" s="250" t="s">
        <v>318</v>
      </c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1"/>
    </row>
    <row r="15" spans="1:29" ht="15" x14ac:dyDescent="0.2">
      <c r="C15" s="22"/>
      <c r="D15" s="2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1"/>
    </row>
    <row r="16" spans="1:29" ht="15" x14ac:dyDescent="0.2">
      <c r="C16" s="22"/>
      <c r="D16" s="2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1"/>
    </row>
    <row r="17" spans="3:25" ht="15" customHeight="1" x14ac:dyDescent="0.2">
      <c r="C17" s="22"/>
      <c r="D17" s="20"/>
      <c r="E17" s="250"/>
      <c r="F17" s="250"/>
      <c r="G17" s="250"/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0"/>
      <c r="V17" s="250"/>
      <c r="W17" s="250"/>
      <c r="X17" s="250"/>
      <c r="Y17" s="21"/>
    </row>
    <row r="18" spans="3:25" ht="15" x14ac:dyDescent="0.2">
      <c r="C18" s="22"/>
      <c r="D18" s="2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1"/>
    </row>
    <row r="19" spans="3:25" ht="57" customHeight="1" x14ac:dyDescent="0.2">
      <c r="C19" s="22"/>
      <c r="D19" s="22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1"/>
    </row>
    <row r="20" spans="3:25" ht="15" hidden="1" x14ac:dyDescent="0.2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1"/>
    </row>
    <row r="21" spans="3:25" ht="14.25" hidden="1" customHeight="1" x14ac:dyDescent="0.2">
      <c r="C21" s="22"/>
      <c r="D21" s="20"/>
      <c r="E21" s="24" t="s">
        <v>113</v>
      </c>
      <c r="F21" s="246" t="s">
        <v>114</v>
      </c>
      <c r="G21" s="247"/>
      <c r="H21" s="247"/>
      <c r="I21" s="247"/>
      <c r="J21" s="247"/>
      <c r="K21" s="247"/>
      <c r="L21" s="247"/>
      <c r="M21" s="247"/>
      <c r="N21" s="20"/>
      <c r="O21" s="25" t="s">
        <v>113</v>
      </c>
      <c r="P21" s="248" t="s">
        <v>115</v>
      </c>
      <c r="Q21" s="249"/>
      <c r="R21" s="249"/>
      <c r="S21" s="249"/>
      <c r="T21" s="249"/>
      <c r="U21" s="249"/>
      <c r="V21" s="249"/>
      <c r="W21" s="249"/>
      <c r="X21" s="249"/>
      <c r="Y21" s="21"/>
    </row>
    <row r="22" spans="3:25" ht="14.45" hidden="1" customHeight="1" x14ac:dyDescent="0.2">
      <c r="C22" s="22"/>
      <c r="D22" s="20"/>
      <c r="E22" s="26" t="s">
        <v>113</v>
      </c>
      <c r="F22" s="246" t="s">
        <v>116</v>
      </c>
      <c r="G22" s="247"/>
      <c r="H22" s="247"/>
      <c r="I22" s="247"/>
      <c r="J22" s="247"/>
      <c r="K22" s="247"/>
      <c r="L22" s="247"/>
      <c r="M22" s="247"/>
      <c r="N22" s="20"/>
      <c r="O22" s="27" t="s">
        <v>113</v>
      </c>
      <c r="P22" s="248" t="s">
        <v>117</v>
      </c>
      <c r="Q22" s="249"/>
      <c r="R22" s="249"/>
      <c r="S22" s="249"/>
      <c r="T22" s="249"/>
      <c r="U22" s="249"/>
      <c r="V22" s="249"/>
      <c r="W22" s="249"/>
      <c r="X22" s="249"/>
      <c r="Y22" s="21"/>
    </row>
    <row r="23" spans="3:25" ht="27" hidden="1" customHeight="1" x14ac:dyDescent="0.2">
      <c r="C23" s="22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1"/>
    </row>
    <row r="24" spans="3:25" ht="10.5" hidden="1" customHeight="1" x14ac:dyDescent="0.2">
      <c r="C24" s="22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1"/>
    </row>
    <row r="25" spans="3:25" ht="27" hidden="1" customHeight="1" x14ac:dyDescent="0.2">
      <c r="C25" s="22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1"/>
    </row>
    <row r="26" spans="3:25" ht="12" hidden="1" customHeight="1" x14ac:dyDescent="0.2">
      <c r="C26" s="22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1"/>
    </row>
    <row r="27" spans="3:25" ht="31.5" hidden="1" customHeight="1" x14ac:dyDescent="0.2">
      <c r="C27" s="22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1"/>
    </row>
    <row r="28" spans="3:25" ht="15" hidden="1" x14ac:dyDescent="0.2">
      <c r="C28" s="22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1"/>
    </row>
    <row r="29" spans="3:25" ht="15" hidden="1" x14ac:dyDescent="0.2">
      <c r="C29" s="22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1"/>
    </row>
    <row r="30" spans="3:25" ht="15" hidden="1" x14ac:dyDescent="0.2">
      <c r="C30" s="22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1"/>
    </row>
    <row r="31" spans="3:25" ht="15" hidden="1" x14ac:dyDescent="0.2">
      <c r="C31" s="22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1"/>
    </row>
    <row r="32" spans="3:25" ht="15" hidden="1" x14ac:dyDescent="0.2">
      <c r="C32" s="22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1"/>
    </row>
    <row r="33" spans="3:25" ht="26.45" hidden="1" customHeight="1" x14ac:dyDescent="0.2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1"/>
    </row>
    <row r="34" spans="3:25" ht="15" hidden="1" x14ac:dyDescent="0.2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1"/>
    </row>
    <row r="35" spans="3:25" ht="24" hidden="1" customHeight="1" x14ac:dyDescent="0.2">
      <c r="C35" s="22"/>
      <c r="D35" s="20"/>
      <c r="E35" s="251" t="s">
        <v>158</v>
      </c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1"/>
    </row>
    <row r="36" spans="3:25" ht="38.25" hidden="1" customHeight="1" x14ac:dyDescent="0.2">
      <c r="C36" s="22"/>
      <c r="D36" s="20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1"/>
    </row>
    <row r="37" spans="3:25" ht="9.75" hidden="1" customHeight="1" x14ac:dyDescent="0.2">
      <c r="C37" s="22"/>
      <c r="D37" s="20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1"/>
    </row>
    <row r="38" spans="3:25" ht="51" hidden="1" customHeight="1" x14ac:dyDescent="0.2">
      <c r="C38" s="22"/>
      <c r="D38" s="20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1"/>
    </row>
    <row r="39" spans="3:25" ht="15" hidden="1" customHeight="1" x14ac:dyDescent="0.2">
      <c r="C39" s="22"/>
      <c r="D39" s="20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1"/>
    </row>
    <row r="40" spans="3:25" ht="12" hidden="1" customHeight="1" x14ac:dyDescent="0.2">
      <c r="C40" s="22"/>
      <c r="D40" s="20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1"/>
    </row>
    <row r="41" spans="3:25" ht="36.75" hidden="1" customHeight="1" x14ac:dyDescent="0.2">
      <c r="C41" s="22"/>
      <c r="D41" s="20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1"/>
    </row>
    <row r="42" spans="3:25" ht="15" hidden="1" x14ac:dyDescent="0.2">
      <c r="C42" s="22"/>
      <c r="D42" s="20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1"/>
    </row>
    <row r="43" spans="3:25" ht="15" hidden="1" x14ac:dyDescent="0.2">
      <c r="C43" s="22"/>
      <c r="D43" s="20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1"/>
    </row>
    <row r="44" spans="3:25" ht="36.6" hidden="1" customHeight="1" x14ac:dyDescent="0.2">
      <c r="C44" s="22"/>
      <c r="D44" s="22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1"/>
    </row>
    <row r="45" spans="3:25" ht="15" hidden="1" x14ac:dyDescent="0.2">
      <c r="C45" s="22"/>
      <c r="D45" s="22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1"/>
    </row>
    <row r="46" spans="3:25" ht="24" hidden="1" customHeight="1" x14ac:dyDescent="0.2">
      <c r="C46" s="22"/>
      <c r="D46" s="20"/>
      <c r="E46" s="250" t="s">
        <v>118</v>
      </c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1"/>
    </row>
    <row r="47" spans="3:25" ht="37.5" hidden="1" customHeight="1" x14ac:dyDescent="0.2">
      <c r="C47" s="22"/>
      <c r="D47" s="2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1"/>
    </row>
    <row r="48" spans="3:25" ht="24" hidden="1" customHeight="1" x14ac:dyDescent="0.2">
      <c r="C48" s="22"/>
      <c r="D48" s="2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1"/>
    </row>
    <row r="49" spans="3:25" ht="51" hidden="1" customHeight="1" x14ac:dyDescent="0.2">
      <c r="C49" s="22"/>
      <c r="D49" s="2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0"/>
      <c r="Y49" s="21"/>
    </row>
    <row r="50" spans="3:25" ht="15" hidden="1" x14ac:dyDescent="0.2">
      <c r="C50" s="22"/>
      <c r="D50" s="20"/>
      <c r="E50" s="250"/>
      <c r="F50" s="250"/>
      <c r="G50" s="250"/>
      <c r="H50" s="250"/>
      <c r="I50" s="250"/>
      <c r="J50" s="250"/>
      <c r="K50" s="250"/>
      <c r="L50" s="250"/>
      <c r="M50" s="250"/>
      <c r="N50" s="250"/>
      <c r="O50" s="250"/>
      <c r="P50" s="250"/>
      <c r="Q50" s="250"/>
      <c r="R50" s="250"/>
      <c r="S50" s="250"/>
      <c r="T50" s="250"/>
      <c r="U50" s="250"/>
      <c r="V50" s="250"/>
      <c r="W50" s="250"/>
      <c r="X50" s="250"/>
      <c r="Y50" s="21"/>
    </row>
    <row r="51" spans="3:25" ht="15" hidden="1" x14ac:dyDescent="0.2">
      <c r="C51" s="22"/>
      <c r="D51" s="20"/>
      <c r="E51" s="250"/>
      <c r="F51" s="250"/>
      <c r="G51" s="250"/>
      <c r="H51" s="250"/>
      <c r="I51" s="250"/>
      <c r="J51" s="250"/>
      <c r="K51" s="250"/>
      <c r="L51" s="250"/>
      <c r="M51" s="250"/>
      <c r="N51" s="250"/>
      <c r="O51" s="250"/>
      <c r="P51" s="250"/>
      <c r="Q51" s="250"/>
      <c r="R51" s="250"/>
      <c r="S51" s="250"/>
      <c r="T51" s="250"/>
      <c r="U51" s="250"/>
      <c r="V51" s="250"/>
      <c r="W51" s="250"/>
      <c r="X51" s="250"/>
      <c r="Y51" s="21"/>
    </row>
    <row r="52" spans="3:25" ht="15" hidden="1" x14ac:dyDescent="0.2">
      <c r="C52" s="22"/>
      <c r="D52" s="20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1"/>
    </row>
    <row r="53" spans="3:25" ht="15" hidden="1" x14ac:dyDescent="0.2">
      <c r="C53" s="22"/>
      <c r="D53" s="2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0"/>
      <c r="R53" s="250"/>
      <c r="S53" s="250"/>
      <c r="T53" s="250"/>
      <c r="U53" s="250"/>
      <c r="V53" s="250"/>
      <c r="W53" s="250"/>
      <c r="X53" s="250"/>
      <c r="Y53" s="21"/>
    </row>
    <row r="54" spans="3:25" ht="15" hidden="1" x14ac:dyDescent="0.2">
      <c r="C54" s="22"/>
      <c r="D54" s="20"/>
      <c r="E54" s="250"/>
      <c r="F54" s="250"/>
      <c r="G54" s="250"/>
      <c r="H54" s="250"/>
      <c r="I54" s="250"/>
      <c r="J54" s="250"/>
      <c r="K54" s="250"/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1"/>
    </row>
    <row r="55" spans="3:25" ht="15" hidden="1" x14ac:dyDescent="0.2">
      <c r="C55" s="22"/>
      <c r="D55" s="20"/>
      <c r="E55" s="250"/>
      <c r="F55" s="250"/>
      <c r="G55" s="250"/>
      <c r="H55" s="250"/>
      <c r="I55" s="250"/>
      <c r="J55" s="250"/>
      <c r="K55" s="250"/>
      <c r="L55" s="250"/>
      <c r="M55" s="250"/>
      <c r="N55" s="250"/>
      <c r="O55" s="250"/>
      <c r="P55" s="250"/>
      <c r="Q55" s="250"/>
      <c r="R55" s="250"/>
      <c r="S55" s="250"/>
      <c r="T55" s="250"/>
      <c r="U55" s="250"/>
      <c r="V55" s="250"/>
      <c r="W55" s="250"/>
      <c r="X55" s="250"/>
      <c r="Y55" s="21"/>
    </row>
    <row r="56" spans="3:25" ht="26.25" hidden="1" customHeight="1" x14ac:dyDescent="0.2">
      <c r="C56" s="22"/>
      <c r="D56" s="22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1"/>
    </row>
    <row r="57" spans="3:25" ht="15" hidden="1" x14ac:dyDescent="0.2">
      <c r="C57" s="22"/>
      <c r="D57" s="22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1"/>
    </row>
    <row r="58" spans="3:25" ht="15" hidden="1" customHeight="1" x14ac:dyDescent="0.2">
      <c r="C58" s="22"/>
      <c r="D58" s="20"/>
      <c r="E58" s="257"/>
      <c r="F58" s="257"/>
      <c r="G58" s="257"/>
      <c r="H58" s="257"/>
      <c r="I58" s="257"/>
      <c r="J58" s="257"/>
      <c r="K58" s="257"/>
      <c r="L58" s="257"/>
      <c r="M58" s="257"/>
      <c r="N58" s="257"/>
      <c r="O58" s="257"/>
      <c r="P58" s="257"/>
      <c r="Q58" s="257"/>
      <c r="R58" s="257"/>
      <c r="S58" s="257"/>
      <c r="T58" s="257"/>
      <c r="U58" s="257"/>
      <c r="V58" s="257"/>
      <c r="W58" s="257"/>
      <c r="X58" s="257"/>
      <c r="Y58" s="21"/>
    </row>
    <row r="59" spans="3:25" ht="15" hidden="1" customHeight="1" x14ac:dyDescent="0.2">
      <c r="C59" s="22"/>
      <c r="D59" s="20"/>
      <c r="E59" s="256" t="s">
        <v>152</v>
      </c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39"/>
    </row>
    <row r="60" spans="3:25" ht="15" hidden="1" customHeight="1" x14ac:dyDescent="0.2">
      <c r="C60" s="22"/>
      <c r="D60" s="20"/>
      <c r="E60" s="256" t="s">
        <v>153</v>
      </c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38"/>
    </row>
    <row r="61" spans="3:25" ht="15" hidden="1" customHeight="1" x14ac:dyDescent="0.2">
      <c r="C61" s="22"/>
      <c r="D61" s="20"/>
      <c r="E61" s="256" t="s">
        <v>154</v>
      </c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38"/>
    </row>
    <row r="62" spans="3:25" ht="27.75" hidden="1" customHeight="1" x14ac:dyDescent="0.2">
      <c r="C62" s="22"/>
      <c r="D62" s="20"/>
      <c r="E62" s="258"/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1"/>
    </row>
    <row r="63" spans="3:25" ht="15" hidden="1" x14ac:dyDescent="0.2">
      <c r="C63" s="22"/>
      <c r="D63" s="20"/>
      <c r="E63" s="258" t="s">
        <v>330</v>
      </c>
      <c r="F63" s="258"/>
      <c r="G63" s="258"/>
      <c r="H63" s="258"/>
      <c r="I63" s="258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1"/>
    </row>
    <row r="64" spans="3:25" ht="15" hidden="1" x14ac:dyDescent="0.2">
      <c r="C64" s="22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1"/>
    </row>
    <row r="65" spans="3:25" ht="15" hidden="1" x14ac:dyDescent="0.2">
      <c r="C65" s="22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1"/>
    </row>
    <row r="66" spans="3:25" ht="15" hidden="1" x14ac:dyDescent="0.2">
      <c r="C66" s="22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1"/>
    </row>
    <row r="67" spans="3:25" ht="15" hidden="1" x14ac:dyDescent="0.2">
      <c r="C67" s="22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1"/>
    </row>
    <row r="68" spans="3:25" ht="90" hidden="1" customHeight="1" x14ac:dyDescent="0.2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1"/>
    </row>
    <row r="69" spans="3:25" ht="15" hidden="1" x14ac:dyDescent="0.2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1"/>
    </row>
    <row r="70" spans="3:25" ht="26.25" hidden="1" customHeight="1" x14ac:dyDescent="0.2">
      <c r="C70" s="22"/>
      <c r="D70" s="20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21"/>
    </row>
    <row r="71" spans="3:25" ht="29.25" hidden="1" customHeight="1" x14ac:dyDescent="0.2">
      <c r="C71" s="22"/>
      <c r="D71" s="20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/>
      <c r="W71" s="257"/>
      <c r="X71" s="257"/>
      <c r="Y71" s="36"/>
    </row>
    <row r="72" spans="3:25" ht="27" hidden="1" customHeight="1" x14ac:dyDescent="0.2">
      <c r="C72" s="22"/>
      <c r="D72" s="20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21"/>
    </row>
    <row r="73" spans="3:25" ht="38.25" hidden="1" customHeight="1" x14ac:dyDescent="0.2">
      <c r="C73" s="22"/>
      <c r="D73" s="20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21"/>
    </row>
    <row r="74" spans="3:25" ht="15" hidden="1" x14ac:dyDescent="0.2">
      <c r="C74" s="22"/>
      <c r="D74" s="2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21"/>
    </row>
    <row r="75" spans="3:25" ht="132" hidden="1" customHeight="1" x14ac:dyDescent="0.2">
      <c r="C75" s="22"/>
      <c r="D75" s="20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21"/>
    </row>
    <row r="76" spans="3:25" ht="15" hidden="1" x14ac:dyDescent="0.2">
      <c r="C76" s="22"/>
      <c r="D76" s="20"/>
      <c r="E76" s="252"/>
      <c r="F76" s="252"/>
      <c r="G76" s="252"/>
      <c r="H76" s="254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1"/>
    </row>
    <row r="77" spans="3:25" ht="15" hidden="1" customHeight="1" x14ac:dyDescent="0.2">
      <c r="C77" s="22"/>
      <c r="D77" s="20"/>
      <c r="E77" s="256" t="s">
        <v>152</v>
      </c>
      <c r="F77" s="256"/>
      <c r="G77" s="256"/>
      <c r="H77" s="256"/>
      <c r="I77" s="256"/>
      <c r="J77" s="256"/>
      <c r="K77" s="256"/>
      <c r="L77" s="256"/>
      <c r="M77" s="256"/>
      <c r="N77" s="256"/>
      <c r="O77" s="256"/>
      <c r="P77" s="256"/>
      <c r="Q77" s="256"/>
      <c r="R77" s="256"/>
      <c r="S77" s="256"/>
      <c r="T77" s="256"/>
      <c r="U77" s="256"/>
      <c r="V77" s="256"/>
      <c r="W77" s="256"/>
      <c r="X77" s="256"/>
      <c r="Y77" s="21"/>
    </row>
    <row r="78" spans="3:25" ht="15" hidden="1" customHeight="1" x14ac:dyDescent="0.2">
      <c r="C78" s="22"/>
      <c r="D78" s="20"/>
      <c r="E78" s="257"/>
      <c r="F78" s="257"/>
      <c r="G78" s="257"/>
      <c r="H78" s="257"/>
      <c r="I78" s="257"/>
      <c r="J78" s="257"/>
      <c r="K78" s="257"/>
      <c r="L78" s="257"/>
      <c r="M78" s="257"/>
      <c r="N78" s="257"/>
      <c r="O78" s="257"/>
      <c r="P78" s="257"/>
      <c r="Q78" s="257"/>
      <c r="R78" s="257"/>
      <c r="S78" s="257"/>
      <c r="T78" s="257"/>
      <c r="U78" s="257"/>
      <c r="V78" s="257"/>
      <c r="W78" s="257"/>
      <c r="X78" s="257"/>
      <c r="Y78" s="21"/>
    </row>
    <row r="79" spans="3:25" ht="15" hidden="1" customHeight="1" x14ac:dyDescent="0.2">
      <c r="C79" s="22"/>
      <c r="D79" s="20"/>
      <c r="E79" s="29"/>
      <c r="F79" s="28"/>
      <c r="G79" s="30"/>
      <c r="H79" s="252"/>
      <c r="I79" s="252"/>
      <c r="J79" s="252"/>
      <c r="K79" s="252"/>
      <c r="L79" s="252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1"/>
    </row>
    <row r="80" spans="3:25" ht="15" hidden="1" x14ac:dyDescent="0.2">
      <c r="C80" s="22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1"/>
    </row>
    <row r="81" spans="3:27" ht="15" hidden="1" x14ac:dyDescent="0.2">
      <c r="C81" s="22"/>
      <c r="D81" s="20"/>
      <c r="E81" s="257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1"/>
    </row>
    <row r="82" spans="3:27" ht="15" hidden="1" x14ac:dyDescent="0.2">
      <c r="C82" s="22"/>
      <c r="D82" s="20"/>
      <c r="E82" s="259" t="s">
        <v>330</v>
      </c>
      <c r="F82" s="259"/>
      <c r="G82" s="259"/>
      <c r="H82" s="259"/>
      <c r="I82" s="259"/>
      <c r="J82" s="259"/>
      <c r="K82" s="259"/>
      <c r="L82" s="259"/>
      <c r="M82" s="259"/>
      <c r="N82" s="259"/>
      <c r="O82" s="259"/>
      <c r="P82" s="259"/>
      <c r="Q82" s="259"/>
      <c r="R82" s="259"/>
      <c r="S82" s="259"/>
      <c r="T82" s="259"/>
      <c r="U82" s="259"/>
      <c r="V82" s="259"/>
      <c r="W82" s="259"/>
      <c r="X82" s="259"/>
      <c r="Y82" s="21"/>
    </row>
    <row r="83" spans="3:27" ht="15" hidden="1" x14ac:dyDescent="0.2">
      <c r="C83" s="22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1"/>
    </row>
    <row r="84" spans="3:27" ht="15" hidden="1" x14ac:dyDescent="0.2">
      <c r="C84" s="22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1"/>
    </row>
    <row r="85" spans="3:27" ht="15" hidden="1" x14ac:dyDescent="0.2">
      <c r="C85" s="22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1"/>
    </row>
    <row r="86" spans="3:27" ht="15" hidden="1" x14ac:dyDescent="0.2">
      <c r="C86" s="22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1"/>
    </row>
    <row r="87" spans="3:27" ht="15" hidden="1" x14ac:dyDescent="0.2">
      <c r="C87" s="22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1"/>
    </row>
    <row r="88" spans="3:27" ht="15" hidden="1" x14ac:dyDescent="0.2">
      <c r="C88" s="22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1"/>
    </row>
    <row r="89" spans="3:27" ht="15" hidden="1" x14ac:dyDescent="0.2">
      <c r="C89" s="22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1"/>
    </row>
    <row r="90" spans="3:27" ht="15" hidden="1" x14ac:dyDescent="0.2">
      <c r="C90" s="22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1"/>
    </row>
    <row r="91" spans="3:27" ht="27.75" hidden="1" customHeight="1" x14ac:dyDescent="0.2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1"/>
    </row>
    <row r="92" spans="3:27" ht="15" hidden="1" x14ac:dyDescent="0.2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1"/>
    </row>
    <row r="93" spans="3:27" ht="25.5" hidden="1" customHeight="1" x14ac:dyDescent="0.2">
      <c r="C93" s="22"/>
      <c r="D93" s="20"/>
      <c r="E93" s="253" t="s">
        <v>119</v>
      </c>
      <c r="F93" s="253"/>
      <c r="G93" s="253"/>
      <c r="H93" s="253"/>
      <c r="I93" s="253"/>
      <c r="J93" s="253"/>
      <c r="K93" s="253"/>
      <c r="L93" s="253"/>
      <c r="M93" s="253"/>
      <c r="N93" s="253"/>
      <c r="O93" s="253"/>
      <c r="P93" s="253"/>
      <c r="Q93" s="253"/>
      <c r="R93" s="253"/>
      <c r="S93" s="253"/>
      <c r="T93" s="253"/>
      <c r="U93" s="253"/>
      <c r="V93" s="253"/>
      <c r="W93" s="253"/>
      <c r="X93" s="253"/>
      <c r="Y93" s="21"/>
    </row>
    <row r="94" spans="3:27" ht="15" hidden="1" customHeight="1" x14ac:dyDescent="0.2">
      <c r="C94" s="22"/>
      <c r="D94" s="20"/>
      <c r="E94" s="20"/>
      <c r="F94" s="20"/>
      <c r="G94" s="20"/>
      <c r="H94" s="33"/>
      <c r="I94" s="33"/>
      <c r="J94" s="33"/>
      <c r="K94" s="33"/>
      <c r="L94" s="33"/>
      <c r="M94" s="33"/>
      <c r="N94" s="33"/>
      <c r="O94" s="34"/>
      <c r="P94" s="34"/>
      <c r="Q94" s="34"/>
      <c r="R94" s="34"/>
      <c r="S94" s="34"/>
      <c r="T94" s="34"/>
      <c r="U94" s="20"/>
      <c r="V94" s="20"/>
      <c r="W94" s="20"/>
      <c r="X94" s="20"/>
      <c r="Y94" s="21"/>
    </row>
    <row r="95" spans="3:27" ht="15" hidden="1" customHeight="1" x14ac:dyDescent="0.2">
      <c r="C95" s="22"/>
      <c r="D95" s="20"/>
      <c r="E95" s="35"/>
      <c r="F95" s="260" t="s">
        <v>120</v>
      </c>
      <c r="G95" s="260"/>
      <c r="H95" s="260"/>
      <c r="I95" s="260"/>
      <c r="J95" s="260"/>
      <c r="K95" s="260"/>
      <c r="L95" s="260"/>
      <c r="M95" s="260"/>
      <c r="N95" s="260"/>
      <c r="O95" s="260"/>
      <c r="P95" s="260"/>
      <c r="Q95" s="260"/>
      <c r="R95" s="260"/>
      <c r="S95" s="260"/>
      <c r="T95" s="34"/>
      <c r="U95" s="20"/>
      <c r="V95" s="20"/>
      <c r="W95" s="20"/>
      <c r="X95" s="20"/>
      <c r="Y95" s="21"/>
      <c r="AA95" s="16" t="s">
        <v>121</v>
      </c>
    </row>
    <row r="96" spans="3:27" ht="15" hidden="1" customHeight="1" x14ac:dyDescent="0.2">
      <c r="C96" s="22"/>
      <c r="D96" s="20"/>
      <c r="E96" s="20"/>
      <c r="F96" s="20"/>
      <c r="G96" s="20"/>
      <c r="H96" s="33"/>
      <c r="I96" s="33"/>
      <c r="J96" s="33"/>
      <c r="K96" s="33"/>
      <c r="L96" s="33"/>
      <c r="M96" s="33"/>
      <c r="N96" s="33"/>
      <c r="O96" s="34"/>
      <c r="P96" s="34"/>
      <c r="Q96" s="34"/>
      <c r="R96" s="34"/>
      <c r="S96" s="34"/>
      <c r="T96" s="34"/>
      <c r="U96" s="20"/>
      <c r="V96" s="20"/>
      <c r="W96" s="20"/>
      <c r="X96" s="20"/>
      <c r="Y96" s="21"/>
    </row>
    <row r="97" spans="3:25" ht="15" hidden="1" x14ac:dyDescent="0.2">
      <c r="C97" s="22"/>
      <c r="D97" s="20"/>
      <c r="E97" s="20"/>
      <c r="F97" s="260" t="s">
        <v>122</v>
      </c>
      <c r="G97" s="260"/>
      <c r="H97" s="260"/>
      <c r="I97" s="260"/>
      <c r="J97" s="260"/>
      <c r="K97" s="260"/>
      <c r="L97" s="260"/>
      <c r="M97" s="260"/>
      <c r="N97" s="260"/>
      <c r="O97" s="260"/>
      <c r="P97" s="260"/>
      <c r="Q97" s="260"/>
      <c r="R97" s="260"/>
      <c r="S97" s="260"/>
      <c r="T97" s="260"/>
      <c r="U97" s="260"/>
      <c r="V97" s="260"/>
      <c r="W97" s="260"/>
      <c r="X97" s="260"/>
      <c r="Y97" s="21"/>
    </row>
    <row r="98" spans="3:25" ht="15" hidden="1" x14ac:dyDescent="0.2">
      <c r="C98" s="22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1"/>
    </row>
    <row r="99" spans="3:25" ht="15" hidden="1" x14ac:dyDescent="0.2">
      <c r="C99" s="22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1"/>
    </row>
    <row r="100" spans="3:25" ht="15" hidden="1" x14ac:dyDescent="0.2">
      <c r="C100" s="22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1"/>
    </row>
    <row r="101" spans="3:25" ht="15" hidden="1" x14ac:dyDescent="0.2">
      <c r="C101" s="22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1"/>
    </row>
    <row r="102" spans="3:25" ht="15" hidden="1" x14ac:dyDescent="0.2">
      <c r="C102" s="22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1"/>
    </row>
    <row r="103" spans="3:25" ht="15" hidden="1" x14ac:dyDescent="0.2">
      <c r="C103" s="22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1"/>
    </row>
    <row r="104" spans="3:25" ht="15" hidden="1" x14ac:dyDescent="0.2">
      <c r="C104" s="22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1"/>
    </row>
    <row r="105" spans="3:25" ht="15" hidden="1" x14ac:dyDescent="0.2">
      <c r="C105" s="22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1"/>
    </row>
    <row r="106" spans="3:25" ht="30" hidden="1" customHeight="1" x14ac:dyDescent="0.2">
      <c r="C106" s="22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1"/>
    </row>
    <row r="107" spans="3:25" ht="32.25" hidden="1" customHeight="1" x14ac:dyDescent="0.2">
      <c r="C107" s="22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1"/>
    </row>
    <row r="108" spans="3:25" ht="18" customHeight="1" x14ac:dyDescent="0.2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1"/>
    </row>
  </sheetData>
  <sheetProtection password="FA9C" sheet="1" objects="1" scenarios="1" formatColumns="0" formatRows="0" autoFilter="0"/>
  <dataConsolidate/>
  <mergeCells count="30">
    <mergeCell ref="F95:S95"/>
    <mergeCell ref="F97:X97"/>
    <mergeCell ref="E40:X40"/>
    <mergeCell ref="E41:X45"/>
    <mergeCell ref="E46:X57"/>
    <mergeCell ref="E60:X60"/>
    <mergeCell ref="E61:X61"/>
    <mergeCell ref="E62:X62"/>
    <mergeCell ref="E58:X58"/>
    <mergeCell ref="E78:X78"/>
    <mergeCell ref="E35:X39"/>
    <mergeCell ref="H79:X79"/>
    <mergeCell ref="E93:X93"/>
    <mergeCell ref="E76:G76"/>
    <mergeCell ref="H76:X76"/>
    <mergeCell ref="E77:X77"/>
    <mergeCell ref="E71:X71"/>
    <mergeCell ref="E59:X59"/>
    <mergeCell ref="E63:X63"/>
    <mergeCell ref="E81:X81"/>
    <mergeCell ref="E82:X82"/>
    <mergeCell ref="B2:G2"/>
    <mergeCell ref="B3:C3"/>
    <mergeCell ref="B5:Y5"/>
    <mergeCell ref="F22:M22"/>
    <mergeCell ref="P22:X22"/>
    <mergeCell ref="E7:X13"/>
    <mergeCell ref="E14:X19"/>
    <mergeCell ref="F21:M21"/>
    <mergeCell ref="P21:X21"/>
  </mergeCells>
  <phoneticPr fontId="7" type="noConversion"/>
  <hyperlinks>
    <hyperlink ref="E59:X59" location="Инструкция!E59" tooltip="http://tariff.expert/" display="Обратиться в службу поддержки"/>
    <hyperlink ref="E60:X60" location="Инструкция!E60" tooltip="https://tariff.expert/wiki/x/UABE" display="Инструкция по загрузке документов"/>
    <hyperlink ref="E61:X61" location="Инструкция!E61" tooltip="http://tariff.expert/wiki/" display="База знаний"/>
    <hyperlink ref="E77:X77" location="Инструкция!E77" tooltip="http://tariff.expert/" display="Обратиться в службу поддержки"/>
    <hyperlink ref="E63:X63" location="Инструкция!E63" tooltip="https://cloud.data-platform.ru/index.php/s/DRbyTozgFF5bHDQ" display="Инструкция к шаблону"/>
    <hyperlink ref="E82:X82" location="Инструкция!E83" tooltip="https://cloud.data-platform.ru/index.php/s/DRbyTozgFF5bHDQ" display="Инструкция к шаблону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40"/>
  <sheetViews>
    <sheetView showGridLines="0" zoomScaleNormal="100" workbookViewId="0"/>
  </sheetViews>
  <sheetFormatPr defaultRowHeight="11.25" x14ac:dyDescent="0.15"/>
  <cols>
    <col min="1" max="1" width="30.7109375" style="10" customWidth="1"/>
    <col min="2" max="2" width="80.7109375" style="10" customWidth="1"/>
    <col min="3" max="3" width="30.7109375" style="10" customWidth="1"/>
    <col min="4" max="16384" width="9.140625" style="5"/>
  </cols>
  <sheetData>
    <row r="1" spans="1:4" ht="24" customHeight="1" thickBot="1" x14ac:dyDescent="0.2">
      <c r="A1" s="8" t="s">
        <v>100</v>
      </c>
      <c r="B1" s="8" t="s">
        <v>101</v>
      </c>
      <c r="C1" s="8" t="s">
        <v>102</v>
      </c>
      <c r="D1" s="9"/>
    </row>
    <row r="2" spans="1:4" ht="12" thickTop="1" x14ac:dyDescent="0.15"/>
    <row r="3" spans="1:4" x14ac:dyDescent="0.15">
      <c r="A3" s="226">
        <v>44291.572939814818</v>
      </c>
      <c r="B3" s="10" t="s">
        <v>331</v>
      </c>
      <c r="C3" s="10" t="s">
        <v>332</v>
      </c>
    </row>
    <row r="4" spans="1:4" x14ac:dyDescent="0.15">
      <c r="A4" s="226">
        <v>44291.572951388887</v>
      </c>
      <c r="B4" s="10" t="s">
        <v>333</v>
      </c>
      <c r="C4" s="10" t="s">
        <v>332</v>
      </c>
    </row>
    <row r="5" spans="1:4" x14ac:dyDescent="0.15">
      <c r="A5" s="226">
        <v>44291.575868055559</v>
      </c>
      <c r="B5" s="10" t="s">
        <v>331</v>
      </c>
      <c r="C5" s="10" t="s">
        <v>332</v>
      </c>
    </row>
    <row r="6" spans="1:4" x14ac:dyDescent="0.15">
      <c r="A6" s="226">
        <v>44291.575891203705</v>
      </c>
      <c r="B6" s="10" t="s">
        <v>333</v>
      </c>
      <c r="C6" s="10" t="s">
        <v>332</v>
      </c>
    </row>
    <row r="7" spans="1:4" x14ac:dyDescent="0.15">
      <c r="A7" s="226">
        <v>44291.578668981485</v>
      </c>
      <c r="B7" s="10" t="s">
        <v>331</v>
      </c>
      <c r="C7" s="10" t="s">
        <v>332</v>
      </c>
    </row>
    <row r="8" spans="1:4" x14ac:dyDescent="0.15">
      <c r="A8" s="226">
        <v>44291.578680555554</v>
      </c>
      <c r="B8" s="10" t="s">
        <v>333</v>
      </c>
      <c r="C8" s="10" t="s">
        <v>332</v>
      </c>
    </row>
    <row r="9" spans="1:4" x14ac:dyDescent="0.15">
      <c r="A9" s="226">
        <v>44291.590219907404</v>
      </c>
      <c r="B9" s="10" t="s">
        <v>331</v>
      </c>
      <c r="C9" s="10" t="s">
        <v>332</v>
      </c>
    </row>
    <row r="10" spans="1:4" x14ac:dyDescent="0.15">
      <c r="A10" s="226">
        <v>44291.590243055558</v>
      </c>
      <c r="B10" s="10" t="s">
        <v>333</v>
      </c>
      <c r="C10" s="10" t="s">
        <v>332</v>
      </c>
    </row>
    <row r="11" spans="1:4" x14ac:dyDescent="0.15">
      <c r="A11" s="226">
        <v>44291.714201388888</v>
      </c>
      <c r="B11" s="10" t="s">
        <v>331</v>
      </c>
      <c r="C11" s="10" t="s">
        <v>332</v>
      </c>
    </row>
    <row r="12" spans="1:4" x14ac:dyDescent="0.15">
      <c r="A12" s="226">
        <v>44291.714745370373</v>
      </c>
      <c r="B12" s="10" t="s">
        <v>331</v>
      </c>
      <c r="C12" s="10" t="s">
        <v>332</v>
      </c>
    </row>
    <row r="13" spans="1:4" x14ac:dyDescent="0.15">
      <c r="A13" s="226">
        <v>44291.714756944442</v>
      </c>
      <c r="B13" s="10" t="s">
        <v>333</v>
      </c>
      <c r="C13" s="10" t="s">
        <v>332</v>
      </c>
    </row>
    <row r="14" spans="1:4" x14ac:dyDescent="0.15">
      <c r="A14" s="226">
        <v>44291.718171296299</v>
      </c>
      <c r="B14" s="10" t="s">
        <v>331</v>
      </c>
      <c r="C14" s="10" t="s">
        <v>332</v>
      </c>
    </row>
    <row r="15" spans="1:4" x14ac:dyDescent="0.15">
      <c r="A15" s="226">
        <v>44291.718182870369</v>
      </c>
      <c r="B15" s="10" t="s">
        <v>333</v>
      </c>
      <c r="C15" s="10" t="s">
        <v>332</v>
      </c>
    </row>
    <row r="16" spans="1:4" x14ac:dyDescent="0.15">
      <c r="A16" s="226">
        <v>44294.601689814815</v>
      </c>
      <c r="B16" s="10" t="s">
        <v>331</v>
      </c>
      <c r="C16" s="10" t="s">
        <v>332</v>
      </c>
    </row>
    <row r="17" spans="1:3" x14ac:dyDescent="0.15">
      <c r="A17" s="226">
        <v>44294.601701388892</v>
      </c>
      <c r="B17" s="10" t="s">
        <v>333</v>
      </c>
      <c r="C17" s="10" t="s">
        <v>332</v>
      </c>
    </row>
    <row r="18" spans="1:3" x14ac:dyDescent="0.15">
      <c r="A18" s="226">
        <v>44294.620358796295</v>
      </c>
      <c r="B18" s="10" t="s">
        <v>331</v>
      </c>
      <c r="C18" s="10" t="s">
        <v>332</v>
      </c>
    </row>
    <row r="19" spans="1:3" x14ac:dyDescent="0.15">
      <c r="A19" s="226">
        <v>44294.620370370372</v>
      </c>
      <c r="B19" s="10" t="s">
        <v>333</v>
      </c>
      <c r="C19" s="10" t="s">
        <v>332</v>
      </c>
    </row>
    <row r="20" spans="1:3" x14ac:dyDescent="0.15">
      <c r="A20" s="226">
        <v>44392.559490740743</v>
      </c>
      <c r="B20" s="10" t="s">
        <v>331</v>
      </c>
      <c r="C20" s="10" t="s">
        <v>332</v>
      </c>
    </row>
    <row r="21" spans="1:3" x14ac:dyDescent="0.15">
      <c r="A21" s="226">
        <v>44392.559502314813</v>
      </c>
      <c r="B21" s="10" t="s">
        <v>1171</v>
      </c>
      <c r="C21" s="10" t="s">
        <v>332</v>
      </c>
    </row>
    <row r="22" spans="1:3" ht="33.75" x14ac:dyDescent="0.15">
      <c r="A22" s="226">
        <v>44392.559502314813</v>
      </c>
      <c r="B22" s="10" t="s">
        <v>1172</v>
      </c>
      <c r="C22" s="10" t="s">
        <v>332</v>
      </c>
    </row>
    <row r="23" spans="1:3" x14ac:dyDescent="0.15">
      <c r="A23" s="226">
        <v>44392.559502314813</v>
      </c>
      <c r="B23" s="10" t="s">
        <v>1173</v>
      </c>
      <c r="C23" s="10" t="s">
        <v>332</v>
      </c>
    </row>
    <row r="24" spans="1:3" x14ac:dyDescent="0.15">
      <c r="A24" s="226">
        <v>44392.559583333335</v>
      </c>
      <c r="B24" s="10" t="s">
        <v>1174</v>
      </c>
      <c r="C24" s="10" t="s">
        <v>332</v>
      </c>
    </row>
    <row r="25" spans="1:3" x14ac:dyDescent="0.15">
      <c r="A25" s="226">
        <v>44392.559629629628</v>
      </c>
      <c r="B25" s="10" t="s">
        <v>1175</v>
      </c>
      <c r="C25" s="10" t="s">
        <v>332</v>
      </c>
    </row>
    <row r="26" spans="1:3" x14ac:dyDescent="0.15">
      <c r="A26" s="226">
        <v>44392.559629629628</v>
      </c>
      <c r="B26" s="10" t="s">
        <v>1176</v>
      </c>
      <c r="C26" s="10" t="s">
        <v>332</v>
      </c>
    </row>
    <row r="27" spans="1:3" x14ac:dyDescent="0.15">
      <c r="A27" s="226">
        <v>44392.559629629628</v>
      </c>
      <c r="B27" s="10" t="s">
        <v>1177</v>
      </c>
      <c r="C27" s="10" t="s">
        <v>332</v>
      </c>
    </row>
    <row r="28" spans="1:3" x14ac:dyDescent="0.15">
      <c r="A28" s="226">
        <v>44392.559652777774</v>
      </c>
      <c r="B28" s="10" t="s">
        <v>1178</v>
      </c>
      <c r="C28" s="10" t="s">
        <v>332</v>
      </c>
    </row>
    <row r="29" spans="1:3" x14ac:dyDescent="0.15">
      <c r="A29" s="226">
        <v>44393.639687499999</v>
      </c>
      <c r="B29" s="228" t="s">
        <v>331</v>
      </c>
      <c r="C29" s="228" t="s">
        <v>332</v>
      </c>
    </row>
    <row r="30" spans="1:3" x14ac:dyDescent="0.15">
      <c r="A30" s="226">
        <v>44393.639699074076</v>
      </c>
      <c r="B30" s="228" t="s">
        <v>333</v>
      </c>
      <c r="C30" s="228" t="s">
        <v>332</v>
      </c>
    </row>
    <row r="31" spans="1:3" x14ac:dyDescent="0.15">
      <c r="A31" s="226">
        <v>44393.640567129631</v>
      </c>
      <c r="B31" s="228" t="s">
        <v>331</v>
      </c>
      <c r="C31" s="228" t="s">
        <v>332</v>
      </c>
    </row>
    <row r="32" spans="1:3" x14ac:dyDescent="0.15">
      <c r="A32" s="226">
        <v>44393.6405787037</v>
      </c>
      <c r="B32" s="228" t="s">
        <v>333</v>
      </c>
      <c r="C32" s="228" t="s">
        <v>332</v>
      </c>
    </row>
    <row r="33" spans="1:3" x14ac:dyDescent="0.15">
      <c r="A33" s="226">
        <v>44396.333333333336</v>
      </c>
      <c r="B33" s="233" t="s">
        <v>331</v>
      </c>
      <c r="C33" s="233" t="s">
        <v>332</v>
      </c>
    </row>
    <row r="34" spans="1:3" x14ac:dyDescent="0.15">
      <c r="A34" s="226">
        <v>44396.333344907405</v>
      </c>
      <c r="B34" s="233" t="s">
        <v>333</v>
      </c>
      <c r="C34" s="233" t="s">
        <v>332</v>
      </c>
    </row>
    <row r="35" spans="1:3" x14ac:dyDescent="0.15">
      <c r="A35" s="226">
        <v>44396.348958333336</v>
      </c>
      <c r="B35" s="240" t="s">
        <v>331</v>
      </c>
      <c r="C35" s="240" t="s">
        <v>332</v>
      </c>
    </row>
    <row r="36" spans="1:3" x14ac:dyDescent="0.15">
      <c r="A36" s="226">
        <v>44396.348969907405</v>
      </c>
      <c r="B36" s="240" t="s">
        <v>333</v>
      </c>
      <c r="C36" s="240" t="s">
        <v>332</v>
      </c>
    </row>
    <row r="37" spans="1:3" x14ac:dyDescent="0.15">
      <c r="A37" s="226">
        <v>44396.563240740739</v>
      </c>
      <c r="B37" s="10" t="s">
        <v>331</v>
      </c>
      <c r="C37" s="10" t="s">
        <v>332</v>
      </c>
    </row>
    <row r="38" spans="1:3" x14ac:dyDescent="0.15">
      <c r="A38" s="226">
        <v>44396.563252314816</v>
      </c>
      <c r="B38" s="10" t="s">
        <v>333</v>
      </c>
      <c r="C38" s="10" t="s">
        <v>332</v>
      </c>
    </row>
    <row r="39" spans="1:3" x14ac:dyDescent="0.15">
      <c r="A39" s="226">
        <v>44396.576203703706</v>
      </c>
      <c r="B39" s="10" t="s">
        <v>331</v>
      </c>
      <c r="C39" s="10" t="s">
        <v>332</v>
      </c>
    </row>
    <row r="40" spans="1:3" x14ac:dyDescent="0.15">
      <c r="A40" s="226">
        <v>44396.576215277775</v>
      </c>
      <c r="B40" s="10" t="s">
        <v>333</v>
      </c>
      <c r="C40" s="10" t="s">
        <v>332</v>
      </c>
    </row>
  </sheetData>
  <sheetProtection password="FA9C" sheet="1" objects="1" scenarios="1" formatColumns="0" formatRows="0" autoFilter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0">
    <tabColor rgb="FF333399"/>
    <pageSetUpPr fitToPage="1"/>
  </sheetPr>
  <dimension ref="A1:F40"/>
  <sheetViews>
    <sheetView showGridLines="0" topLeftCell="C2" zoomScaleNormal="100" workbookViewId="0">
      <selection activeCell="D8" sqref="D8"/>
    </sheetView>
  </sheetViews>
  <sheetFormatPr defaultRowHeight="11.25" x14ac:dyDescent="0.15"/>
  <cols>
    <col min="1" max="2" width="3.7109375" style="5" hidden="1" customWidth="1"/>
    <col min="3" max="3" width="3.7109375" style="5" customWidth="1"/>
    <col min="4" max="4" width="35.42578125" style="5" bestFit="1" customWidth="1"/>
    <col min="5" max="5" width="65.7109375" style="5" customWidth="1"/>
    <col min="6" max="6" width="3.42578125" style="5" customWidth="1"/>
    <col min="7" max="16384" width="9.140625" style="5"/>
  </cols>
  <sheetData>
    <row r="1" spans="1:5" s="53" customFormat="1" x14ac:dyDescent="0.15">
      <c r="A1" s="5"/>
      <c r="B1" s="5"/>
    </row>
    <row r="2" spans="1:5" x14ac:dyDescent="0.15">
      <c r="B2" s="54"/>
      <c r="C2" s="54"/>
      <c r="D2" s="54"/>
      <c r="E2" s="55" t="str">
        <f>version</f>
        <v>Версия 1.0.1</v>
      </c>
    </row>
    <row r="3" spans="1:5" ht="22.5" x14ac:dyDescent="0.15">
      <c r="B3" s="54"/>
      <c r="C3" s="83"/>
      <c r="D3" s="261" t="s">
        <v>168</v>
      </c>
      <c r="E3" s="262"/>
    </row>
    <row r="4" spans="1:5" x14ac:dyDescent="0.15">
      <c r="B4" s="54"/>
      <c r="C4" s="54"/>
      <c r="D4" s="54"/>
    </row>
    <row r="5" spans="1:5" ht="19.5" x14ac:dyDescent="0.15">
      <c r="B5" s="54"/>
      <c r="C5" s="81"/>
      <c r="D5" s="57" t="s">
        <v>169</v>
      </c>
      <c r="E5" s="144" t="s">
        <v>81</v>
      </c>
    </row>
    <row r="6" spans="1:5" x14ac:dyDescent="0.15">
      <c r="B6" s="54"/>
      <c r="C6" s="56"/>
      <c r="D6" s="58"/>
      <c r="E6" s="59"/>
    </row>
    <row r="7" spans="1:5" ht="19.5" x14ac:dyDescent="0.15">
      <c r="B7" s="54"/>
      <c r="C7" s="81"/>
      <c r="D7" s="60" t="s">
        <v>170</v>
      </c>
      <c r="E7" s="236" t="s">
        <v>171</v>
      </c>
    </row>
    <row r="8" spans="1:5" ht="19.5" x14ac:dyDescent="0.15">
      <c r="B8" s="54"/>
      <c r="C8" s="81"/>
      <c r="D8" s="60" t="s">
        <v>172</v>
      </c>
      <c r="E8" s="236">
        <v>2021</v>
      </c>
    </row>
    <row r="9" spans="1:5" ht="19.5" x14ac:dyDescent="0.15">
      <c r="A9" s="62"/>
      <c r="B9" s="54"/>
      <c r="C9" s="81"/>
      <c r="D9" s="60" t="s">
        <v>173</v>
      </c>
      <c r="E9" s="235" t="s">
        <v>198</v>
      </c>
    </row>
    <row r="10" spans="1:5" x14ac:dyDescent="0.15">
      <c r="B10" s="54"/>
      <c r="C10" s="56"/>
      <c r="D10" s="58"/>
      <c r="E10" s="59"/>
    </row>
    <row r="11" spans="1:5" ht="19.5" x14ac:dyDescent="0.15">
      <c r="A11" s="222" t="s">
        <v>937</v>
      </c>
      <c r="B11" s="54"/>
      <c r="C11" s="81"/>
      <c r="D11" s="57" t="s">
        <v>174</v>
      </c>
      <c r="E11" s="234" t="s">
        <v>938</v>
      </c>
    </row>
    <row r="12" spans="1:5" ht="19.5" x14ac:dyDescent="0.15">
      <c r="B12" s="54"/>
      <c r="C12" s="81"/>
      <c r="D12" s="57" t="s">
        <v>175</v>
      </c>
      <c r="E12" s="146" t="s">
        <v>939</v>
      </c>
    </row>
    <row r="13" spans="1:5" ht="19.5" x14ac:dyDescent="0.15">
      <c r="B13" s="54"/>
      <c r="C13" s="81"/>
      <c r="D13" s="57" t="s">
        <v>176</v>
      </c>
      <c r="E13" s="146" t="s">
        <v>472</v>
      </c>
    </row>
    <row r="14" spans="1:5" x14ac:dyDescent="0.15">
      <c r="B14" s="54"/>
      <c r="C14" s="56"/>
      <c r="D14" s="58"/>
      <c r="E14" s="59"/>
    </row>
    <row r="15" spans="1:5" ht="19.5" x14ac:dyDescent="0.15">
      <c r="B15" s="54"/>
      <c r="C15" s="81"/>
      <c r="D15" s="68" t="s">
        <v>178</v>
      </c>
      <c r="E15" s="235" t="s">
        <v>155</v>
      </c>
    </row>
    <row r="16" spans="1:5" ht="22.5" x14ac:dyDescent="0.15">
      <c r="B16" s="54"/>
      <c r="C16" s="81"/>
      <c r="D16" s="66" t="s">
        <v>325</v>
      </c>
      <c r="E16" s="234" t="s">
        <v>266</v>
      </c>
    </row>
    <row r="17" spans="2:6" x14ac:dyDescent="0.15">
      <c r="B17" s="54"/>
      <c r="C17" s="56"/>
      <c r="D17" s="58"/>
      <c r="E17" s="59"/>
    </row>
    <row r="18" spans="2:6" ht="33.75" hidden="1" x14ac:dyDescent="0.15">
      <c r="B18" s="54"/>
      <c r="C18" s="56"/>
      <c r="D18" s="69" t="s">
        <v>179</v>
      </c>
      <c r="E18" s="84"/>
    </row>
    <row r="19" spans="2:6" hidden="1" x14ac:dyDescent="0.15">
      <c r="B19" s="54"/>
      <c r="C19" s="56"/>
      <c r="D19" s="70"/>
      <c r="E19" s="59"/>
    </row>
    <row r="20" spans="2:6" ht="19.5" hidden="1" x14ac:dyDescent="0.15">
      <c r="B20" s="54"/>
      <c r="C20" s="81"/>
      <c r="D20" s="69" t="s">
        <v>180</v>
      </c>
      <c r="E20" s="71"/>
    </row>
    <row r="21" spans="2:6" ht="19.5" hidden="1" x14ac:dyDescent="0.15">
      <c r="B21" s="54"/>
      <c r="C21" s="81"/>
      <c r="D21" s="69" t="s">
        <v>181</v>
      </c>
      <c r="E21" s="72" t="s">
        <v>182</v>
      </c>
    </row>
    <row r="22" spans="2:6" ht="38.25" customHeight="1" x14ac:dyDescent="0.15">
      <c r="B22" s="54"/>
      <c r="C22" s="56"/>
      <c r="D22" s="70"/>
      <c r="E22" s="59"/>
    </row>
    <row r="23" spans="2:6" ht="11.25" customHeight="1" x14ac:dyDescent="0.15">
      <c r="C23" s="54"/>
      <c r="D23" s="263" t="s">
        <v>319</v>
      </c>
      <c r="E23" s="263"/>
      <c r="F23" s="59"/>
    </row>
    <row r="24" spans="2:6" x14ac:dyDescent="0.15">
      <c r="B24" s="54"/>
      <c r="C24" s="56"/>
      <c r="D24" s="58"/>
      <c r="E24" s="59"/>
    </row>
    <row r="25" spans="2:6" ht="19.5" x14ac:dyDescent="0.15">
      <c r="B25" s="54"/>
      <c r="C25" s="81"/>
      <c r="D25" s="73" t="s">
        <v>183</v>
      </c>
      <c r="E25" s="74" t="s">
        <v>1179</v>
      </c>
    </row>
    <row r="26" spans="2:6" ht="19.5" x14ac:dyDescent="0.15">
      <c r="B26" s="54"/>
      <c r="C26" s="81"/>
      <c r="D26" s="73" t="s">
        <v>184</v>
      </c>
      <c r="E26" s="74" t="s">
        <v>1180</v>
      </c>
    </row>
    <row r="27" spans="2:6" ht="19.5" x14ac:dyDescent="0.15">
      <c r="B27" s="54"/>
      <c r="C27" s="81"/>
      <c r="D27" s="73" t="s">
        <v>185</v>
      </c>
      <c r="E27" s="74" t="s">
        <v>1181</v>
      </c>
    </row>
    <row r="28" spans="2:6" ht="19.5" x14ac:dyDescent="0.15">
      <c r="B28" s="54"/>
      <c r="C28" s="81"/>
      <c r="D28" s="73" t="s">
        <v>186</v>
      </c>
      <c r="E28" s="74" t="s">
        <v>1182</v>
      </c>
    </row>
    <row r="29" spans="2:6" x14ac:dyDescent="0.15">
      <c r="B29" s="54"/>
      <c r="C29" s="56"/>
      <c r="D29" s="58"/>
      <c r="E29" s="59"/>
    </row>
    <row r="30" spans="2:6" x14ac:dyDescent="0.15">
      <c r="B30" s="54"/>
      <c r="C30" s="56"/>
      <c r="D30" s="263" t="s">
        <v>187</v>
      </c>
      <c r="E30" s="263"/>
    </row>
    <row r="31" spans="2:6" x14ac:dyDescent="0.15">
      <c r="B31" s="54"/>
      <c r="C31" s="56"/>
      <c r="D31" s="75"/>
      <c r="E31" s="76"/>
    </row>
    <row r="32" spans="2:6" ht="19.5" x14ac:dyDescent="0.15">
      <c r="B32" s="54"/>
      <c r="C32" s="81"/>
      <c r="D32" s="77" t="s">
        <v>183</v>
      </c>
      <c r="E32" s="78" t="s">
        <v>1183</v>
      </c>
    </row>
    <row r="33" spans="2:5" ht="19.5" x14ac:dyDescent="0.15">
      <c r="B33" s="54"/>
      <c r="C33" s="81"/>
      <c r="D33" s="77" t="s">
        <v>184</v>
      </c>
      <c r="E33" s="78" t="s">
        <v>1184</v>
      </c>
    </row>
    <row r="34" spans="2:5" ht="19.5" x14ac:dyDescent="0.15">
      <c r="B34" s="54"/>
      <c r="C34" s="81"/>
      <c r="D34" s="77" t="s">
        <v>185</v>
      </c>
      <c r="E34" s="78" t="s">
        <v>1181</v>
      </c>
    </row>
    <row r="35" spans="2:5" ht="22.5" x14ac:dyDescent="0.15">
      <c r="B35" s="54"/>
      <c r="C35" s="81"/>
      <c r="D35" s="77" t="s">
        <v>188</v>
      </c>
      <c r="E35" s="78" t="s">
        <v>1181</v>
      </c>
    </row>
    <row r="36" spans="2:5" ht="19.5" x14ac:dyDescent="0.15">
      <c r="B36" s="54"/>
      <c r="C36" s="81"/>
      <c r="D36" s="77" t="s">
        <v>186</v>
      </c>
      <c r="E36" s="78" t="s">
        <v>1182</v>
      </c>
    </row>
    <row r="37" spans="2:5" x14ac:dyDescent="0.15">
      <c r="B37" s="54"/>
      <c r="C37" s="56"/>
      <c r="D37" s="58"/>
      <c r="E37" s="59"/>
    </row>
    <row r="38" spans="2:5" ht="19.5" x14ac:dyDescent="0.15">
      <c r="B38" s="54"/>
      <c r="C38" s="81"/>
      <c r="D38" s="60" t="s">
        <v>189</v>
      </c>
      <c r="E38" s="79" t="s">
        <v>1185</v>
      </c>
    </row>
    <row r="39" spans="2:5" ht="19.5" x14ac:dyDescent="0.15">
      <c r="B39" s="54"/>
      <c r="C39" s="81"/>
      <c r="D39" s="60" t="s">
        <v>190</v>
      </c>
      <c r="E39" s="79" t="s">
        <v>1185</v>
      </c>
    </row>
    <row r="40" spans="2:5" x14ac:dyDescent="0.15">
      <c r="B40" s="2"/>
      <c r="C40"/>
      <c r="D40" s="75"/>
      <c r="E40" s="80" t="s">
        <v>191</v>
      </c>
    </row>
  </sheetData>
  <sheetProtection password="FA9C" sheet="1" objects="1" scenarios="1" formatColumns="0" formatRows="0" autoFilter="0"/>
  <dataConsolidate/>
  <mergeCells count="3">
    <mergeCell ref="D3:E3"/>
    <mergeCell ref="D23:E23"/>
    <mergeCell ref="D30:E30"/>
  </mergeCells>
  <dataValidations count="7">
    <dataValidation type="list" allowBlank="1" showInputMessage="1" showErrorMessage="1" errorTitle="Ошибка" error="Выберите значение из списка" prompt="Выберите значение из списка" sqref="E7">
      <formula1>list_pf</formula1>
    </dataValidation>
    <dataValidation type="list" allowBlank="1" showInputMessage="1" showErrorMessage="1" errorTitle="Ошибка" error="Выберите значение из списка" prompt="Выберите значение из списка" sqref="E8">
      <formula1>list_year</formula1>
    </dataValidation>
    <dataValidation allowBlank="1" showInputMessage="1" showErrorMessage="1" prompt="по двойному клику" sqref="E11:E13 E16"/>
    <dataValidation type="list" allowBlank="1" showInputMessage="1" showErrorMessage="1" errorTitle="Ошибка" error="Выберите значение из списка" prompt="Выберите значение из списка" sqref="E9">
      <formula1>list_kvartal</formula1>
    </dataValidation>
    <dataValidation type="list" allowBlank="1" showInputMessage="1" showErrorMessage="1" sqref="E18">
      <formula1>list_logic</formula1>
    </dataValidation>
    <dataValidation type="textLength" operator="lessThanOrEqual" allowBlank="1" showInputMessage="1" showErrorMessage="1" errorTitle="Ошибка" error="Допускается ввод не более 900 символов!" sqref="E32:E36 E38:E39 E25:E28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5">
      <formula1>list_logic</formula1>
    </dataValidation>
  </dataValidations>
  <pageMargins left="0.75" right="0.75" top="1" bottom="1" header="0.5" footer="0.5"/>
  <pageSetup paperSize="9" scale="10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/>
  <dimension ref="A1:P15"/>
  <sheetViews>
    <sheetView showGridLines="0" tabSelected="1" topLeftCell="I6" zoomScaleNormal="100" workbookViewId="0">
      <selection activeCell="M12" sqref="M12"/>
    </sheetView>
  </sheetViews>
  <sheetFormatPr defaultRowHeight="11.25" x14ac:dyDescent="0.15"/>
  <cols>
    <col min="1" max="1" width="2.42578125" style="101" hidden="1" customWidth="1"/>
    <col min="2" max="2" width="3.5703125" style="101" customWidth="1"/>
    <col min="3" max="3" width="6.7109375" style="101" customWidth="1"/>
    <col min="4" max="4" width="45.7109375" style="101" customWidth="1"/>
    <col min="5" max="5" width="45.7109375" style="102" customWidth="1"/>
    <col min="6" max="6" width="15.7109375" style="101" customWidth="1"/>
    <col min="7" max="7" width="15.7109375" style="103" customWidth="1"/>
    <col min="8" max="8" width="28.140625" style="101" customWidth="1"/>
    <col min="9" max="9" width="25.42578125" style="101" customWidth="1"/>
    <col min="10" max="10" width="28" style="101" customWidth="1"/>
    <col min="11" max="11" width="29.140625" style="101" customWidth="1"/>
    <col min="12" max="12" width="35" style="101" customWidth="1"/>
    <col min="13" max="13" width="42" style="101" customWidth="1"/>
    <col min="14" max="14" width="30.42578125" style="101" customWidth="1"/>
    <col min="15" max="15" width="6.28515625" style="101" customWidth="1"/>
    <col min="16" max="16" width="7.5703125" style="104" customWidth="1"/>
    <col min="17" max="16384" width="9.140625" style="101"/>
  </cols>
  <sheetData>
    <row r="1" spans="1:16" hidden="1" x14ac:dyDescent="0.15">
      <c r="H1" s="62" t="str">
        <f>IF(region_name="Самарская область","HIDDEN","VISIBLE")</f>
        <v>VISIBLE</v>
      </c>
      <c r="I1" s="62" t="str">
        <f>IF(region_name="Самарская область","HIDDEN","VISIBLE")</f>
        <v>VISIBLE</v>
      </c>
      <c r="J1" s="62" t="str">
        <f>IF(region_name="Самарская область","HIDDEN","VISIBLE")</f>
        <v>VISIBLE</v>
      </c>
      <c r="K1" s="62" t="str">
        <f>IF(region_name="Самарская область","HIDDEN","VISIBLE")</f>
        <v>VISIBLE</v>
      </c>
    </row>
    <row r="2" spans="1:16" hidden="1" x14ac:dyDescent="0.15"/>
    <row r="3" spans="1:16" hidden="1" x14ac:dyDescent="0.15"/>
    <row r="4" spans="1:16" hidden="1" x14ac:dyDescent="0.15"/>
    <row r="5" spans="1:16" hidden="1" x14ac:dyDescent="0.15">
      <c r="G5" s="101"/>
    </row>
    <row r="6" spans="1:16" x14ac:dyDescent="0.15">
      <c r="G6" s="101"/>
    </row>
    <row r="7" spans="1:16" ht="19.5" x14ac:dyDescent="0.25">
      <c r="B7" s="142"/>
      <c r="C7" s="105"/>
      <c r="D7" s="265" t="str">
        <f>Титульный!D3</f>
        <v>Программы энергосбережения и повышения энергоэффективности</v>
      </c>
      <c r="E7" s="266"/>
      <c r="F7" s="106"/>
      <c r="G7" s="101"/>
    </row>
    <row r="8" spans="1:16" x14ac:dyDescent="0.15">
      <c r="G8" s="101"/>
    </row>
    <row r="9" spans="1:16" ht="27" x14ac:dyDescent="0.35">
      <c r="B9" s="167"/>
      <c r="C9" s="264" t="s">
        <v>167</v>
      </c>
      <c r="D9" s="264" t="s">
        <v>208</v>
      </c>
      <c r="E9" s="264" t="s">
        <v>177</v>
      </c>
      <c r="F9" s="264" t="s">
        <v>209</v>
      </c>
      <c r="G9" s="264"/>
      <c r="H9" s="264" t="s">
        <v>210</v>
      </c>
      <c r="I9" s="264"/>
      <c r="J9" s="264"/>
      <c r="K9" s="264" t="s">
        <v>211</v>
      </c>
      <c r="L9" s="264" t="s">
        <v>212</v>
      </c>
      <c r="M9" s="264" t="s">
        <v>213</v>
      </c>
      <c r="N9" s="264" t="s">
        <v>214</v>
      </c>
    </row>
    <row r="10" spans="1:16" ht="33.75" x14ac:dyDescent="0.35">
      <c r="B10" s="167"/>
      <c r="C10" s="264"/>
      <c r="D10" s="264"/>
      <c r="E10" s="264"/>
      <c r="F10" s="107" t="s">
        <v>215</v>
      </c>
      <c r="G10" s="107" t="s">
        <v>216</v>
      </c>
      <c r="H10" s="107" t="s">
        <v>179</v>
      </c>
      <c r="I10" s="107" t="s">
        <v>217</v>
      </c>
      <c r="J10" s="107" t="s">
        <v>3</v>
      </c>
      <c r="K10" s="264"/>
      <c r="L10" s="264"/>
      <c r="M10" s="264"/>
      <c r="N10" s="264"/>
    </row>
    <row r="11" spans="1:16" s="103" customFormat="1" hidden="1" x14ac:dyDescent="0.15">
      <c r="C11" s="156" t="s">
        <v>218</v>
      </c>
      <c r="D11" s="151"/>
      <c r="E11" s="151"/>
      <c r="F11" s="151"/>
      <c r="G11" s="151"/>
      <c r="H11" s="151"/>
      <c r="I11" s="151"/>
      <c r="J11" s="151"/>
      <c r="K11" s="153"/>
      <c r="L11" s="153"/>
      <c r="M11" s="153"/>
      <c r="N11" s="157"/>
      <c r="P11" s="109"/>
    </row>
    <row r="12" spans="1:16" s="230" customFormat="1" ht="67.5" x14ac:dyDescent="0.2">
      <c r="B12" s="199"/>
      <c r="C12" s="114" t="s">
        <v>201</v>
      </c>
      <c r="D12" s="200" t="s">
        <v>1186</v>
      </c>
      <c r="E12" s="201" t="s">
        <v>266</v>
      </c>
      <c r="F12" s="202">
        <v>43831</v>
      </c>
      <c r="G12" s="202">
        <v>45657</v>
      </c>
      <c r="H12" s="65" t="s">
        <v>155</v>
      </c>
      <c r="I12" s="202">
        <v>43717</v>
      </c>
      <c r="J12" s="237"/>
      <c r="K12" s="204" t="s">
        <v>1187</v>
      </c>
      <c r="L12" s="205">
        <v>0</v>
      </c>
      <c r="M12" s="242" t="s">
        <v>1204</v>
      </c>
      <c r="N12" s="206"/>
      <c r="P12" s="109"/>
    </row>
    <row r="13" spans="1:16" hidden="1" x14ac:dyDescent="0.15">
      <c r="C13" s="99"/>
      <c r="D13" s="110" t="s">
        <v>203</v>
      </c>
      <c r="E13" s="111"/>
      <c r="F13" s="112"/>
      <c r="G13" s="112"/>
      <c r="H13" s="112"/>
      <c r="I13" s="112"/>
      <c r="J13" s="112"/>
      <c r="K13" s="112"/>
      <c r="L13" s="112"/>
      <c r="M13" s="112"/>
      <c r="N13" s="113"/>
      <c r="O13" s="103"/>
    </row>
    <row r="14" spans="1:16" s="104" customFormat="1" x14ac:dyDescent="0.15">
      <c r="A14" s="101"/>
      <c r="B14" s="101"/>
      <c r="C14" s="101"/>
      <c r="D14" s="101"/>
      <c r="E14" s="102"/>
      <c r="F14" s="101"/>
      <c r="G14" s="103"/>
      <c r="H14" s="101"/>
      <c r="I14" s="101"/>
      <c r="J14" s="101"/>
      <c r="K14" s="101"/>
      <c r="L14" s="101"/>
      <c r="M14" s="101"/>
      <c r="N14" s="101"/>
      <c r="O14" s="103"/>
    </row>
    <row r="15" spans="1:16" s="104" customFormat="1" x14ac:dyDescent="0.15">
      <c r="A15" s="101"/>
      <c r="B15" s="101"/>
      <c r="C15" s="101"/>
      <c r="D15" s="101"/>
      <c r="E15" s="102"/>
      <c r="F15" s="101"/>
      <c r="G15" s="103"/>
      <c r="H15" s="101"/>
      <c r="I15" s="101"/>
      <c r="J15" s="101"/>
      <c r="K15" s="101"/>
      <c r="L15" s="101"/>
      <c r="M15" s="101"/>
      <c r="N15" s="101"/>
      <c r="O15" s="103"/>
    </row>
  </sheetData>
  <sheetProtection password="FA9C" sheet="1" objects="1" scenarios="1" formatColumns="0" formatRows="0" autoFilter="0"/>
  <mergeCells count="10">
    <mergeCell ref="L9:L10"/>
    <mergeCell ref="M9:M10"/>
    <mergeCell ref="N9:N10"/>
    <mergeCell ref="D7:E7"/>
    <mergeCell ref="C9:C10"/>
    <mergeCell ref="D9:D10"/>
    <mergeCell ref="E9:E10"/>
    <mergeCell ref="F9:G9"/>
    <mergeCell ref="H9:J9"/>
    <mergeCell ref="K9:K10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J12:K12 N12">
      <formula1>900</formula1>
    </dataValidation>
    <dataValidation type="date" allowBlank="1" showInputMessage="1" showErrorMessage="1" sqref="F12:G12 I12">
      <formula1>18264</formula1>
      <formula2>54789</formula2>
    </dataValidation>
    <dataValidation allowBlank="1" showInputMessage="1" showErrorMessage="1" prompt="по двойному клику" sqref="H12"/>
    <dataValidation type="list" allowBlank="1" showInputMessage="1" showErrorMessage="1" sqref="M12">
      <formula1>list_docs</formula1>
    </dataValidation>
  </dataValidations>
  <hyperlinks>
    <hyperlink ref="M12" r:id="rId1" tooltip="Перейти по ссылке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2"/>
  <dimension ref="A1:E23"/>
  <sheetViews>
    <sheetView showGridLines="0" topLeftCell="B6" zoomScaleNormal="100" workbookViewId="0">
      <selection activeCell="H31" sqref="H31"/>
    </sheetView>
  </sheetViews>
  <sheetFormatPr defaultRowHeight="11.25" x14ac:dyDescent="0.15"/>
  <cols>
    <col min="1" max="1" width="25.140625" style="101" hidden="1" customWidth="1"/>
    <col min="2" max="2" width="2.42578125" style="101" customWidth="1"/>
    <col min="3" max="3" width="51.42578125" style="101" customWidth="1"/>
    <col min="4" max="4" width="51.42578125" style="102" customWidth="1"/>
    <col min="5" max="5" width="9.140625" style="101"/>
    <col min="6" max="6" width="9.140625" style="101" customWidth="1"/>
    <col min="7" max="16384" width="9.140625" style="101"/>
  </cols>
  <sheetData>
    <row r="1" spans="1:5" hidden="1" x14ac:dyDescent="0.15"/>
    <row r="2" spans="1:5" hidden="1" x14ac:dyDescent="0.15"/>
    <row r="3" spans="1:5" hidden="1" x14ac:dyDescent="0.15"/>
    <row r="4" spans="1:5" hidden="1" x14ac:dyDescent="0.15"/>
    <row r="5" spans="1:5" hidden="1" x14ac:dyDescent="0.15"/>
    <row r="7" spans="1:5" ht="19.5" x14ac:dyDescent="0.25">
      <c r="B7" s="142"/>
      <c r="C7" s="105" t="s">
        <v>219</v>
      </c>
      <c r="D7" s="105"/>
      <c r="E7" s="106"/>
    </row>
    <row r="9" spans="1:5" ht="19.5" x14ac:dyDescent="0.25">
      <c r="B9" s="142"/>
      <c r="C9" s="114" t="s">
        <v>220</v>
      </c>
      <c r="D9" s="85" t="s">
        <v>221</v>
      </c>
    </row>
    <row r="10" spans="1:5" x14ac:dyDescent="0.15">
      <c r="C10"/>
      <c r="D10"/>
    </row>
    <row r="11" spans="1:5" ht="19.5" hidden="1" x14ac:dyDescent="0.25">
      <c r="A11" s="62"/>
      <c r="B11" s="142"/>
      <c r="C11" s="114" t="s">
        <v>222</v>
      </c>
      <c r="D11" s="144"/>
    </row>
    <row r="12" spans="1:5" x14ac:dyDescent="0.15">
      <c r="C12" s="69"/>
      <c r="D12" s="69"/>
    </row>
    <row r="13" spans="1:5" ht="22.5" hidden="1" x14ac:dyDescent="0.25">
      <c r="A13" s="62"/>
      <c r="B13" s="142"/>
      <c r="C13" s="115" t="s">
        <v>223</v>
      </c>
      <c r="D13" s="145"/>
    </row>
    <row r="14" spans="1:5" x14ac:dyDescent="0.15">
      <c r="C14" s="60"/>
      <c r="D14" s="101"/>
    </row>
    <row r="15" spans="1:5" ht="19.5" hidden="1" x14ac:dyDescent="0.25">
      <c r="B15" s="142"/>
      <c r="C15" s="115" t="s">
        <v>224</v>
      </c>
      <c r="D15" s="143"/>
    </row>
    <row r="16" spans="1:5" ht="19.5" hidden="1" x14ac:dyDescent="0.25">
      <c r="B16" s="142"/>
      <c r="C16" s="115" t="s">
        <v>225</v>
      </c>
      <c r="D16" s="143"/>
    </row>
    <row r="17" spans="1:5" x14ac:dyDescent="0.15">
      <c r="C17" s="67"/>
      <c r="D17" s="67"/>
      <c r="E17" s="67"/>
    </row>
    <row r="18" spans="1:5" ht="19.5" hidden="1" x14ac:dyDescent="0.25">
      <c r="B18" s="142"/>
      <c r="C18" s="116" t="s">
        <v>226</v>
      </c>
      <c r="D18" s="143"/>
    </row>
    <row r="19" spans="1:5" ht="19.5" hidden="1" x14ac:dyDescent="0.25">
      <c r="B19" s="142"/>
      <c r="C19" s="117" t="s">
        <v>184</v>
      </c>
      <c r="D19" s="143"/>
    </row>
    <row r="20" spans="1:5" ht="19.5" hidden="1" x14ac:dyDescent="0.25">
      <c r="B20" s="142"/>
      <c r="C20" s="117" t="s">
        <v>185</v>
      </c>
      <c r="D20" s="143"/>
    </row>
    <row r="21" spans="1:5" ht="19.5" hidden="1" x14ac:dyDescent="0.25">
      <c r="B21" s="142"/>
      <c r="C21" s="117" t="s">
        <v>186</v>
      </c>
      <c r="D21" s="143"/>
    </row>
    <row r="22" spans="1:5" x14ac:dyDescent="0.15">
      <c r="C22" s="108"/>
    </row>
    <row r="23" spans="1:5" ht="19.5" hidden="1" x14ac:dyDescent="0.25">
      <c r="A23" s="62"/>
      <c r="B23" s="142"/>
      <c r="C23" s="115" t="s">
        <v>227</v>
      </c>
      <c r="D23" s="146"/>
    </row>
  </sheetData>
  <sheetProtection password="FA9C" sheet="1" objects="1" scenarios="1" formatColumns="0" formatRows="0" autoFilter="0"/>
  <dataValidations count="2">
    <dataValidation type="list" allowBlank="1" showInputMessage="1" showErrorMessage="1" sqref="D23">
      <formula1>list_docs</formula1>
    </dataValidation>
    <dataValidation type="list" allowBlank="1" showInputMessage="1" showErrorMessage="1" errorTitle="Ошибка" error="Выберите значение из списка" prompt="Выберите значение из списка" sqref="D9">
      <formula1>list_obsled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/>
  <dimension ref="A1:R25"/>
  <sheetViews>
    <sheetView showGridLines="0" topLeftCell="E7" zoomScaleNormal="100" workbookViewId="0">
      <selection activeCell="N20" sqref="N20"/>
    </sheetView>
  </sheetViews>
  <sheetFormatPr defaultRowHeight="11.25" x14ac:dyDescent="0.15"/>
  <cols>
    <col min="1" max="3" width="9.140625" style="101" hidden="1" customWidth="1"/>
    <col min="4" max="4" width="19.5703125" style="102" hidden="1" customWidth="1"/>
    <col min="5" max="5" width="3.7109375" style="101" customWidth="1"/>
    <col min="6" max="6" width="6.7109375" style="103" customWidth="1"/>
    <col min="7" max="8" width="35.7109375" style="101" customWidth="1"/>
    <col min="9" max="9" width="37.5703125" style="101" customWidth="1"/>
    <col min="10" max="10" width="3.7109375" style="101" customWidth="1"/>
    <col min="11" max="12" width="9.140625" style="101" hidden="1" customWidth="1"/>
    <col min="13" max="17" width="9.140625" style="101" customWidth="1"/>
    <col min="18" max="16384" width="9.140625" style="101"/>
  </cols>
  <sheetData>
    <row r="1" spans="1:12" hidden="1" x14ac:dyDescent="0.15"/>
    <row r="2" spans="1:12" hidden="1" x14ac:dyDescent="0.15"/>
    <row r="3" spans="1:12" hidden="1" x14ac:dyDescent="0.15"/>
    <row r="4" spans="1:12" hidden="1" x14ac:dyDescent="0.15"/>
    <row r="5" spans="1:12" hidden="1" x14ac:dyDescent="0.15"/>
    <row r="6" spans="1:12" hidden="1" x14ac:dyDescent="0.15"/>
    <row r="8" spans="1:12" ht="19.5" x14ac:dyDescent="0.25">
      <c r="A8" s="142"/>
      <c r="B8" s="142"/>
      <c r="C8" s="142"/>
      <c r="D8" s="147"/>
      <c r="E8" s="142"/>
      <c r="F8" s="270" t="s">
        <v>228</v>
      </c>
      <c r="G8" s="270"/>
      <c r="H8" s="270"/>
      <c r="I8" s="270"/>
    </row>
    <row r="10" spans="1:12" ht="14.25" x14ac:dyDescent="0.2">
      <c r="E10" s="164"/>
      <c r="F10" s="271" t="s">
        <v>229</v>
      </c>
      <c r="G10" s="272" t="s">
        <v>230</v>
      </c>
      <c r="H10" s="272" t="s">
        <v>231</v>
      </c>
      <c r="I10" s="272" t="s">
        <v>232</v>
      </c>
    </row>
    <row r="11" spans="1:12" ht="14.25" x14ac:dyDescent="0.2">
      <c r="E11" s="164"/>
      <c r="F11" s="271"/>
      <c r="G11" s="272"/>
      <c r="H11" s="272"/>
      <c r="I11" s="272"/>
    </row>
    <row r="12" spans="1:12" hidden="1" x14ac:dyDescent="0.15">
      <c r="D12" s="102" t="s">
        <v>218</v>
      </c>
      <c r="F12" s="154"/>
      <c r="G12" s="153"/>
      <c r="H12" s="153"/>
      <c r="I12" s="155"/>
    </row>
    <row r="13" spans="1:12" ht="14.25" x14ac:dyDescent="0.2">
      <c r="B13" s="267"/>
      <c r="D13" s="268" t="s">
        <v>201</v>
      </c>
      <c r="E13" s="164"/>
      <c r="F13" s="179" t="str">
        <f>D13</f>
        <v>1</v>
      </c>
      <c r="G13" s="269" t="s">
        <v>266</v>
      </c>
      <c r="H13" s="269"/>
      <c r="I13" s="269"/>
      <c r="J13" s="120"/>
    </row>
    <row r="14" spans="1:12" ht="11.25" hidden="1" customHeight="1" x14ac:dyDescent="0.15">
      <c r="B14" s="267"/>
      <c r="D14" s="268"/>
      <c r="F14" s="181" t="str">
        <f>F13&amp;".0"</f>
        <v>1.0</v>
      </c>
      <c r="G14" s="182"/>
      <c r="H14" s="182"/>
      <c r="I14" s="182"/>
      <c r="J14" s="120"/>
    </row>
    <row r="15" spans="1:12" ht="36" customHeight="1" x14ac:dyDescent="0.15">
      <c r="B15" s="267"/>
      <c r="C15" s="238" t="s">
        <v>299</v>
      </c>
      <c r="D15" s="268"/>
      <c r="E15" s="185" t="s">
        <v>299</v>
      </c>
      <c r="F15" s="186" t="s">
        <v>1188</v>
      </c>
      <c r="G15" s="239" t="s">
        <v>1189</v>
      </c>
      <c r="H15" s="188">
        <v>44197</v>
      </c>
      <c r="I15" s="188">
        <v>44561</v>
      </c>
      <c r="J15" s="120"/>
      <c r="K15" s="101" t="str">
        <f>Эффект!E16</f>
        <v>О</v>
      </c>
      <c r="L15" s="101" t="str">
        <f>'Финансовое обеспечение'!E15</f>
        <v>О</v>
      </c>
    </row>
    <row r="16" spans="1:12" ht="56.25" x14ac:dyDescent="0.15">
      <c r="B16" s="267"/>
      <c r="C16" s="238" t="s">
        <v>299</v>
      </c>
      <c r="D16" s="268"/>
      <c r="E16" s="185" t="s">
        <v>299</v>
      </c>
      <c r="F16" s="186" t="s">
        <v>1190</v>
      </c>
      <c r="G16" s="239" t="s">
        <v>1197</v>
      </c>
      <c r="H16" s="188">
        <v>44197</v>
      </c>
      <c r="I16" s="188">
        <v>44561</v>
      </c>
      <c r="J16" s="120"/>
      <c r="K16" s="101" t="str">
        <f>Эффект!E19</f>
        <v>О</v>
      </c>
      <c r="L16" s="101" t="str">
        <f>'Финансовое обеспечение'!E18</f>
        <v>О</v>
      </c>
    </row>
    <row r="17" spans="2:18" ht="53.25" customHeight="1" x14ac:dyDescent="0.15">
      <c r="B17" s="267"/>
      <c r="C17" s="238" t="s">
        <v>299</v>
      </c>
      <c r="D17" s="268"/>
      <c r="E17" s="185" t="s">
        <v>299</v>
      </c>
      <c r="F17" s="186" t="s">
        <v>1191</v>
      </c>
      <c r="G17" s="239" t="s">
        <v>1198</v>
      </c>
      <c r="H17" s="188">
        <v>44197</v>
      </c>
      <c r="I17" s="188">
        <v>44561</v>
      </c>
      <c r="J17" s="120"/>
      <c r="K17" s="101" t="str">
        <f>Эффект!E22</f>
        <v>О</v>
      </c>
      <c r="L17" s="101" t="str">
        <f>'Финансовое обеспечение'!E21</f>
        <v>О</v>
      </c>
    </row>
    <row r="18" spans="2:18" ht="33.75" x14ac:dyDescent="0.15">
      <c r="B18" s="267"/>
      <c r="C18" s="238" t="s">
        <v>299</v>
      </c>
      <c r="D18" s="268"/>
      <c r="E18" s="185" t="s">
        <v>299</v>
      </c>
      <c r="F18" s="186" t="s">
        <v>1192</v>
      </c>
      <c r="G18" s="239" t="s">
        <v>1199</v>
      </c>
      <c r="H18" s="188">
        <v>44197</v>
      </c>
      <c r="I18" s="188">
        <v>44561</v>
      </c>
      <c r="J18" s="120"/>
      <c r="K18" s="101" t="str">
        <f>Эффект!E25</f>
        <v>О</v>
      </c>
      <c r="L18" s="101" t="str">
        <f>'Финансовое обеспечение'!E24</f>
        <v>О</v>
      </c>
    </row>
    <row r="19" spans="2:18" ht="22.5" x14ac:dyDescent="0.15">
      <c r="B19" s="267"/>
      <c r="C19" s="238" t="s">
        <v>299</v>
      </c>
      <c r="D19" s="268"/>
      <c r="E19" s="185" t="s">
        <v>299</v>
      </c>
      <c r="F19" s="186" t="s">
        <v>1193</v>
      </c>
      <c r="G19" s="239" t="s">
        <v>1200</v>
      </c>
      <c r="H19" s="188">
        <v>44197</v>
      </c>
      <c r="I19" s="188">
        <v>44561</v>
      </c>
      <c r="J19" s="120"/>
      <c r="K19" s="101" t="str">
        <f>Эффект!E28</f>
        <v>О</v>
      </c>
      <c r="L19" s="101" t="str">
        <f>'Финансовое обеспечение'!E27</f>
        <v>О</v>
      </c>
    </row>
    <row r="20" spans="2:18" ht="67.5" x14ac:dyDescent="0.15">
      <c r="B20" s="267"/>
      <c r="C20" s="238" t="s">
        <v>299</v>
      </c>
      <c r="D20" s="268"/>
      <c r="E20" s="185" t="s">
        <v>299</v>
      </c>
      <c r="F20" s="186" t="s">
        <v>1194</v>
      </c>
      <c r="G20" s="239" t="s">
        <v>1201</v>
      </c>
      <c r="H20" s="188">
        <v>44197</v>
      </c>
      <c r="I20" s="188">
        <v>44561</v>
      </c>
      <c r="J20" s="120"/>
      <c r="K20" s="101" t="str">
        <f>Эффект!E31</f>
        <v>О</v>
      </c>
      <c r="L20" s="101" t="str">
        <f>'Финансовое обеспечение'!E30</f>
        <v>О</v>
      </c>
    </row>
    <row r="21" spans="2:18" ht="24.75" customHeight="1" x14ac:dyDescent="0.15">
      <c r="B21" s="267"/>
      <c r="C21" s="238" t="s">
        <v>299</v>
      </c>
      <c r="D21" s="268"/>
      <c r="E21" s="185" t="s">
        <v>299</v>
      </c>
      <c r="F21" s="186" t="s">
        <v>1195</v>
      </c>
      <c r="G21" s="239" t="s">
        <v>1202</v>
      </c>
      <c r="H21" s="188">
        <v>44197</v>
      </c>
      <c r="I21" s="188">
        <v>44561</v>
      </c>
      <c r="J21" s="120"/>
      <c r="K21" s="101" t="str">
        <f>Эффект!E34</f>
        <v>О</v>
      </c>
      <c r="L21" s="101" t="str">
        <f>'Финансовое обеспечение'!E33</f>
        <v>О</v>
      </c>
    </row>
    <row r="22" spans="2:18" ht="45" x14ac:dyDescent="0.15">
      <c r="B22" s="267"/>
      <c r="C22" s="238" t="s">
        <v>299</v>
      </c>
      <c r="D22" s="268"/>
      <c r="E22" s="185" t="s">
        <v>299</v>
      </c>
      <c r="F22" s="186" t="s">
        <v>1196</v>
      </c>
      <c r="G22" s="239" t="s">
        <v>1203</v>
      </c>
      <c r="H22" s="188">
        <v>44197</v>
      </c>
      <c r="I22" s="188">
        <v>44561</v>
      </c>
      <c r="J22" s="120"/>
      <c r="K22" s="101" t="str">
        <f>Эффект!E37</f>
        <v>О</v>
      </c>
      <c r="L22" s="101" t="str">
        <f>'Финансовое обеспечение'!E36</f>
        <v>О</v>
      </c>
    </row>
    <row r="23" spans="2:18" x14ac:dyDescent="0.15">
      <c r="B23" s="267"/>
      <c r="D23" s="268"/>
      <c r="F23" s="99"/>
      <c r="G23" s="183" t="s">
        <v>203</v>
      </c>
      <c r="H23" s="111"/>
      <c r="I23" s="112"/>
      <c r="J23" s="120"/>
      <c r="K23" s="101" t="str">
        <f>Эффект!G40</f>
        <v>Добавить</v>
      </c>
      <c r="L23" s="101" t="str">
        <f>'Финансовое обеспечение'!G39</f>
        <v>Добавить</v>
      </c>
    </row>
    <row r="24" spans="2:18" hidden="1" x14ac:dyDescent="0.15">
      <c r="F24" s="150"/>
      <c r="G24" s="151" t="s">
        <v>203</v>
      </c>
      <c r="H24" s="152"/>
      <c r="I24" s="153"/>
    </row>
    <row r="25" spans="2:18" x14ac:dyDescent="0.15">
      <c r="J25" s="108"/>
      <c r="K25" s="108"/>
      <c r="L25" s="108"/>
      <c r="M25" s="108"/>
      <c r="N25" s="108"/>
      <c r="O25" s="108"/>
      <c r="P25" s="108"/>
      <c r="Q25" s="108"/>
      <c r="R25" s="108"/>
    </row>
  </sheetData>
  <sheetProtection password="FA9C" sheet="1" objects="1" scenarios="1" formatColumns="0" formatRows="0" autoFilter="0"/>
  <mergeCells count="8">
    <mergeCell ref="B13:B23"/>
    <mergeCell ref="D13:D23"/>
    <mergeCell ref="G13:I13"/>
    <mergeCell ref="F8:I8"/>
    <mergeCell ref="F10:F11"/>
    <mergeCell ref="G10:G11"/>
    <mergeCell ref="H10:H11"/>
    <mergeCell ref="I10:I11"/>
  </mergeCells>
  <dataValidations count="1">
    <dataValidation type="date" allowBlank="1" showInputMessage="1" showErrorMessage="1" sqref="H15:I22">
      <formula1>21916</formula1>
      <formula2>73051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/>
  <dimension ref="A1:Q40"/>
  <sheetViews>
    <sheetView showGridLines="0" topLeftCell="E7" zoomScaleNormal="100" workbookViewId="0">
      <selection activeCell="S30" sqref="S30"/>
    </sheetView>
  </sheetViews>
  <sheetFormatPr defaultRowHeight="11.25" x14ac:dyDescent="0.15"/>
  <cols>
    <col min="1" max="3" width="16" style="101" hidden="1" customWidth="1"/>
    <col min="4" max="4" width="16" style="102" hidden="1" customWidth="1"/>
    <col min="5" max="5" width="3.7109375" style="101" customWidth="1"/>
    <col min="6" max="6" width="7.140625" style="103" customWidth="1"/>
    <col min="7" max="7" width="25.85546875" style="101" customWidth="1"/>
    <col min="8" max="9" width="14.28515625" style="101" customWidth="1"/>
    <col min="10" max="10" width="9.140625" style="101" hidden="1" customWidth="1"/>
    <col min="11" max="12" width="9.140625" style="101" customWidth="1"/>
    <col min="13" max="13" width="19.28515625" style="101" customWidth="1"/>
    <col min="14" max="14" width="19.7109375" style="101" customWidth="1"/>
    <col min="15" max="15" width="3.7109375" style="101" customWidth="1"/>
    <col min="16" max="16384" width="9.140625" style="101"/>
  </cols>
  <sheetData>
    <row r="1" spans="3:17" hidden="1" x14ac:dyDescent="0.15"/>
    <row r="2" spans="3:17" hidden="1" x14ac:dyDescent="0.15"/>
    <row r="3" spans="3:17" hidden="1" x14ac:dyDescent="0.15"/>
    <row r="4" spans="3:17" hidden="1" x14ac:dyDescent="0.15"/>
    <row r="5" spans="3:17" hidden="1" x14ac:dyDescent="0.15"/>
    <row r="6" spans="3:17" hidden="1" x14ac:dyDescent="0.15"/>
    <row r="8" spans="3:17" ht="19.5" x14ac:dyDescent="0.25">
      <c r="E8" s="142"/>
      <c r="F8" s="270" t="str">
        <f>'Реестр мероприятий'!F8</f>
        <v>Программа мероприятий по энергосбережению и повышению энергетической эффективности</v>
      </c>
      <c r="G8" s="270"/>
      <c r="H8" s="270"/>
      <c r="I8" s="270"/>
      <c r="J8" s="270"/>
      <c r="K8" s="121"/>
      <c r="L8" s="121"/>
    </row>
    <row r="10" spans="3:17" ht="14.25" x14ac:dyDescent="0.2">
      <c r="E10" s="164"/>
      <c r="F10" s="273" t="s">
        <v>229</v>
      </c>
      <c r="G10" s="274" t="s">
        <v>230</v>
      </c>
      <c r="H10" s="274" t="s">
        <v>231</v>
      </c>
      <c r="I10" s="274" t="s">
        <v>232</v>
      </c>
      <c r="J10" s="274" t="s">
        <v>233</v>
      </c>
      <c r="K10" s="274"/>
      <c r="L10" s="274"/>
      <c r="M10" s="274"/>
      <c r="N10" s="274"/>
      <c r="O10" s="108"/>
    </row>
    <row r="11" spans="3:17" ht="14.25" x14ac:dyDescent="0.2">
      <c r="E11" s="164"/>
      <c r="F11" s="273"/>
      <c r="G11" s="274"/>
      <c r="H11" s="274"/>
      <c r="I11" s="274"/>
      <c r="J11" s="158"/>
      <c r="K11" s="158"/>
      <c r="L11" s="165" t="s">
        <v>229</v>
      </c>
      <c r="M11" s="166" t="s">
        <v>234</v>
      </c>
      <c r="N11" s="166" t="s">
        <v>235</v>
      </c>
      <c r="O11" s="108"/>
    </row>
    <row r="12" spans="3:17" hidden="1" x14ac:dyDescent="0.15">
      <c r="D12" s="102" t="s">
        <v>218</v>
      </c>
      <c r="F12" s="150"/>
      <c r="G12" s="151"/>
      <c r="H12" s="152"/>
      <c r="I12" s="153"/>
      <c r="J12" s="153"/>
      <c r="K12" s="153"/>
      <c r="L12" s="153"/>
      <c r="M12" s="153"/>
      <c r="N12" s="157"/>
      <c r="O12" s="120"/>
    </row>
    <row r="13" spans="3:17" ht="14.25" x14ac:dyDescent="0.2">
      <c r="D13" s="268" t="s">
        <v>201</v>
      </c>
      <c r="E13" s="164"/>
      <c r="F13" s="179" t="str">
        <f>D13</f>
        <v>1</v>
      </c>
      <c r="G13" s="269" t="s">
        <v>266</v>
      </c>
      <c r="H13" s="269"/>
      <c r="I13" s="269"/>
      <c r="J13" s="231"/>
      <c r="K13" s="231"/>
      <c r="L13" s="231"/>
      <c r="M13" s="231"/>
      <c r="N13" s="231"/>
      <c r="Q13" s="180"/>
    </row>
    <row r="14" spans="3:17" hidden="1" x14ac:dyDescent="0.15">
      <c r="D14" s="268"/>
      <c r="F14" s="207"/>
      <c r="G14" s="208"/>
      <c r="H14" s="208"/>
      <c r="I14" s="208"/>
      <c r="J14" s="208"/>
      <c r="K14" s="208"/>
      <c r="L14" s="208"/>
      <c r="M14" s="208"/>
      <c r="N14" s="208"/>
      <c r="Q14" s="180"/>
    </row>
    <row r="15" spans="3:17" ht="14.25" x14ac:dyDescent="0.15">
      <c r="C15" s="238" t="s">
        <v>299</v>
      </c>
      <c r="D15" s="268"/>
      <c r="E15" s="275" t="s">
        <v>299</v>
      </c>
      <c r="F15" s="276" t="str">
        <f>'Реестр мероприятий'!F15</f>
        <v>1.1</v>
      </c>
      <c r="G15" s="279" t="str">
        <f>'Реестр мероприятий'!G15</f>
        <v>Оптимизация мест размыкания сетей 6 кВ</v>
      </c>
      <c r="H15" s="280">
        <f>'Реестр мероприятий'!H15</f>
        <v>44197</v>
      </c>
      <c r="I15" s="280">
        <f>'Реестр мероприятий'!I15</f>
        <v>44561</v>
      </c>
      <c r="J15" s="229"/>
      <c r="K15" s="229"/>
      <c r="L15" s="229"/>
      <c r="M15" s="229"/>
      <c r="N15" s="119"/>
      <c r="Q15" s="180"/>
    </row>
    <row r="16" spans="3:17" ht="14.25" x14ac:dyDescent="0.15">
      <c r="D16" s="268"/>
      <c r="E16" s="275"/>
      <c r="F16" s="277"/>
      <c r="G16" s="279"/>
      <c r="H16" s="279"/>
      <c r="I16" s="279"/>
      <c r="J16" s="215"/>
      <c r="K16" s="216"/>
      <c r="L16" s="217" t="str">
        <f>F15&amp;".1"</f>
        <v>1.1.1</v>
      </c>
      <c r="M16" s="220" t="s">
        <v>309</v>
      </c>
      <c r="N16" s="218">
        <v>2</v>
      </c>
      <c r="Q16" s="180"/>
    </row>
    <row r="17" spans="3:17" ht="13.5" customHeight="1" x14ac:dyDescent="0.15">
      <c r="D17" s="268"/>
      <c r="E17" s="275"/>
      <c r="F17" s="278"/>
      <c r="G17" s="279"/>
      <c r="H17" s="279"/>
      <c r="I17" s="281"/>
      <c r="J17" s="159"/>
      <c r="K17" s="140"/>
      <c r="L17" s="140"/>
      <c r="M17" s="219" t="s">
        <v>203</v>
      </c>
      <c r="N17" s="141"/>
      <c r="Q17" s="180"/>
    </row>
    <row r="18" spans="3:17" ht="14.25" x14ac:dyDescent="0.15">
      <c r="C18" s="238" t="s">
        <v>299</v>
      </c>
      <c r="D18" s="268"/>
      <c r="E18" s="275" t="s">
        <v>299</v>
      </c>
      <c r="F18" s="276" t="str">
        <f>'Реестр мероприятий'!F16</f>
        <v>1.2</v>
      </c>
      <c r="G18" s="279" t="str">
        <f>'Реестр мероприятий'!G16</f>
        <v>Сезонное отключение трансформаторов на 2-х трасформаторных ТП (на4 ТП, с суммарной трансформаторной мощностью 1300кВА</v>
      </c>
      <c r="H18" s="280">
        <f>'Реестр мероприятий'!H16</f>
        <v>44197</v>
      </c>
      <c r="I18" s="280">
        <f>'Реестр мероприятий'!I16</f>
        <v>44561</v>
      </c>
      <c r="J18" s="229"/>
      <c r="K18" s="229"/>
      <c r="L18" s="229"/>
      <c r="M18" s="229"/>
      <c r="N18" s="119"/>
      <c r="Q18" s="180"/>
    </row>
    <row r="19" spans="3:17" ht="14.25" x14ac:dyDescent="0.15">
      <c r="D19" s="268"/>
      <c r="E19" s="275"/>
      <c r="F19" s="277"/>
      <c r="G19" s="279"/>
      <c r="H19" s="279"/>
      <c r="I19" s="279"/>
      <c r="J19" s="215"/>
      <c r="K19" s="216"/>
      <c r="L19" s="217" t="str">
        <f>F18&amp;".1"</f>
        <v>1.2.1</v>
      </c>
      <c r="M19" s="220" t="s">
        <v>309</v>
      </c>
      <c r="N19" s="218">
        <v>7.5</v>
      </c>
      <c r="Q19" s="180"/>
    </row>
    <row r="20" spans="3:17" ht="21" customHeight="1" x14ac:dyDescent="0.15">
      <c r="D20" s="268"/>
      <c r="E20" s="275"/>
      <c r="F20" s="278"/>
      <c r="G20" s="279"/>
      <c r="H20" s="279"/>
      <c r="I20" s="281"/>
      <c r="J20" s="159"/>
      <c r="K20" s="140"/>
      <c r="L20" s="140"/>
      <c r="M20" s="219" t="s">
        <v>203</v>
      </c>
      <c r="N20" s="141"/>
      <c r="Q20" s="180"/>
    </row>
    <row r="21" spans="3:17" ht="14.25" x14ac:dyDescent="0.15">
      <c r="C21" s="238" t="s">
        <v>299</v>
      </c>
      <c r="D21" s="268"/>
      <c r="E21" s="275" t="s">
        <v>299</v>
      </c>
      <c r="F21" s="276" t="str">
        <f>'Реестр мероприятий'!F17</f>
        <v>1.3</v>
      </c>
      <c r="G21" s="279" t="str">
        <f>'Реестр мероприятий'!G17</f>
        <v xml:space="preserve">Поддержание оптимального уровня напряжения у потребителей путем переключения отпаек трансформаторов 6/0,4кВ </v>
      </c>
      <c r="H21" s="280">
        <f>'Реестр мероприятий'!H17</f>
        <v>44197</v>
      </c>
      <c r="I21" s="280">
        <f>'Реестр мероприятий'!I17</f>
        <v>44561</v>
      </c>
      <c r="J21" s="229"/>
      <c r="K21" s="229"/>
      <c r="L21" s="229"/>
      <c r="M21" s="229"/>
      <c r="N21" s="119"/>
      <c r="Q21" s="180"/>
    </row>
    <row r="22" spans="3:17" ht="14.25" x14ac:dyDescent="0.15">
      <c r="D22" s="268"/>
      <c r="E22" s="275"/>
      <c r="F22" s="277"/>
      <c r="G22" s="279"/>
      <c r="H22" s="279"/>
      <c r="I22" s="279"/>
      <c r="J22" s="215"/>
      <c r="K22" s="216"/>
      <c r="L22" s="217" t="str">
        <f>F21&amp;".1"</f>
        <v>1.3.1</v>
      </c>
      <c r="M22" s="220" t="s">
        <v>309</v>
      </c>
      <c r="N22" s="218">
        <v>16</v>
      </c>
      <c r="Q22" s="180"/>
    </row>
    <row r="23" spans="3:17" ht="16.5" customHeight="1" x14ac:dyDescent="0.15">
      <c r="D23" s="268"/>
      <c r="E23" s="275"/>
      <c r="F23" s="278"/>
      <c r="G23" s="279"/>
      <c r="H23" s="279"/>
      <c r="I23" s="281"/>
      <c r="J23" s="159"/>
      <c r="K23" s="140"/>
      <c r="L23" s="140"/>
      <c r="M23" s="219" t="s">
        <v>203</v>
      </c>
      <c r="N23" s="141"/>
      <c r="Q23" s="180"/>
    </row>
    <row r="24" spans="3:17" ht="14.25" x14ac:dyDescent="0.15">
      <c r="C24" s="238" t="s">
        <v>299</v>
      </c>
      <c r="D24" s="268"/>
      <c r="E24" s="275" t="s">
        <v>299</v>
      </c>
      <c r="F24" s="276" t="str">
        <f>'Реестр мероприятий'!F18</f>
        <v>1.4</v>
      </c>
      <c r="G24" s="279" t="str">
        <f>'Реестр мероприятий'!G18</f>
        <v xml:space="preserve">Выявление и устранение безучетного (бездоговорного) потребления электрической энергии </v>
      </c>
      <c r="H24" s="280">
        <f>'Реестр мероприятий'!H18</f>
        <v>44197</v>
      </c>
      <c r="I24" s="280">
        <f>'Реестр мероприятий'!I18</f>
        <v>44561</v>
      </c>
      <c r="J24" s="229"/>
      <c r="K24" s="229"/>
      <c r="L24" s="229"/>
      <c r="M24" s="229"/>
      <c r="N24" s="119"/>
      <c r="Q24" s="180"/>
    </row>
    <row r="25" spans="3:17" ht="14.25" x14ac:dyDescent="0.15">
      <c r="D25" s="268"/>
      <c r="E25" s="275"/>
      <c r="F25" s="277"/>
      <c r="G25" s="279"/>
      <c r="H25" s="279"/>
      <c r="I25" s="279"/>
      <c r="J25" s="215"/>
      <c r="K25" s="216"/>
      <c r="L25" s="217" t="str">
        <f>F24&amp;".1"</f>
        <v>1.4.1</v>
      </c>
      <c r="M25" s="220" t="s">
        <v>309</v>
      </c>
      <c r="N25" s="218">
        <v>42</v>
      </c>
      <c r="Q25" s="180"/>
    </row>
    <row r="26" spans="3:17" ht="18" customHeight="1" x14ac:dyDescent="0.15">
      <c r="D26" s="268"/>
      <c r="E26" s="275"/>
      <c r="F26" s="278"/>
      <c r="G26" s="279"/>
      <c r="H26" s="279"/>
      <c r="I26" s="281"/>
      <c r="J26" s="159"/>
      <c r="K26" s="140"/>
      <c r="L26" s="140"/>
      <c r="M26" s="219" t="s">
        <v>203</v>
      </c>
      <c r="N26" s="141"/>
      <c r="Q26" s="180"/>
    </row>
    <row r="27" spans="3:17" ht="14.25" x14ac:dyDescent="0.15">
      <c r="C27" s="238" t="s">
        <v>299</v>
      </c>
      <c r="D27" s="268"/>
      <c r="E27" s="275" t="s">
        <v>299</v>
      </c>
      <c r="F27" s="276" t="str">
        <f>'Реестр мероприятий'!F19</f>
        <v>1.5</v>
      </c>
      <c r="G27" s="279" t="str">
        <f>'Реестр мероприятий'!G19</f>
        <v>Выравнивание нагрузок фаз в электросетях 0,4кВ.</v>
      </c>
      <c r="H27" s="280">
        <f>'Реестр мероприятий'!H19</f>
        <v>44197</v>
      </c>
      <c r="I27" s="280">
        <f>'Реестр мероприятий'!I19</f>
        <v>44561</v>
      </c>
      <c r="J27" s="229"/>
      <c r="K27" s="229"/>
      <c r="L27" s="229"/>
      <c r="M27" s="229"/>
      <c r="N27" s="119"/>
      <c r="Q27" s="180"/>
    </row>
    <row r="28" spans="3:17" ht="14.25" x14ac:dyDescent="0.15">
      <c r="D28" s="268"/>
      <c r="E28" s="275"/>
      <c r="F28" s="277"/>
      <c r="G28" s="279"/>
      <c r="H28" s="279"/>
      <c r="I28" s="279"/>
      <c r="J28" s="215"/>
      <c r="K28" s="216"/>
      <c r="L28" s="217" t="str">
        <f>F27&amp;".1"</f>
        <v>1.5.1</v>
      </c>
      <c r="M28" s="220" t="s">
        <v>309</v>
      </c>
      <c r="N28" s="218">
        <v>25</v>
      </c>
      <c r="Q28" s="180"/>
    </row>
    <row r="29" spans="3:17" x14ac:dyDescent="0.15">
      <c r="D29" s="268"/>
      <c r="E29" s="275"/>
      <c r="F29" s="278"/>
      <c r="G29" s="279"/>
      <c r="H29" s="279"/>
      <c r="I29" s="281"/>
      <c r="J29" s="159"/>
      <c r="K29" s="140"/>
      <c r="L29" s="140"/>
      <c r="M29" s="219" t="s">
        <v>203</v>
      </c>
      <c r="N29" s="141"/>
      <c r="Q29" s="180"/>
    </row>
    <row r="30" spans="3:17" ht="14.25" x14ac:dyDescent="0.15">
      <c r="C30" s="238" t="s">
        <v>299</v>
      </c>
      <c r="D30" s="268"/>
      <c r="E30" s="275" t="s">
        <v>299</v>
      </c>
      <c r="F30" s="276" t="str">
        <f>'Реестр мероприятий'!F20</f>
        <v>1.6</v>
      </c>
      <c r="G30" s="279" t="str">
        <f>'Реестр мероприятий'!G20</f>
        <v>Вывод из эксплуатации ТП 6/0,4, предназначенных для электроснабжения законсервированной газовой котельной №15 и центральных тепловых пунктов-ЦТП</v>
      </c>
      <c r="H30" s="280">
        <f>'Реестр мероприятий'!H20</f>
        <v>44197</v>
      </c>
      <c r="I30" s="280">
        <f>'Реестр мероприятий'!I20</f>
        <v>44561</v>
      </c>
      <c r="J30" s="229"/>
      <c r="K30" s="229"/>
      <c r="L30" s="229"/>
      <c r="M30" s="229"/>
      <c r="N30" s="119"/>
      <c r="Q30" s="180"/>
    </row>
    <row r="31" spans="3:17" ht="14.25" x14ac:dyDescent="0.15">
      <c r="D31" s="268"/>
      <c r="E31" s="275"/>
      <c r="F31" s="277"/>
      <c r="G31" s="279"/>
      <c r="H31" s="279"/>
      <c r="I31" s="279"/>
      <c r="J31" s="215"/>
      <c r="K31" s="216"/>
      <c r="L31" s="217" t="str">
        <f>F30&amp;".1"</f>
        <v>1.6.1</v>
      </c>
      <c r="M31" s="220" t="s">
        <v>309</v>
      </c>
      <c r="N31" s="218">
        <v>0</v>
      </c>
      <c r="Q31" s="180"/>
    </row>
    <row r="32" spans="3:17" ht="18" customHeight="1" x14ac:dyDescent="0.15">
      <c r="D32" s="268"/>
      <c r="E32" s="275"/>
      <c r="F32" s="278"/>
      <c r="G32" s="279"/>
      <c r="H32" s="279"/>
      <c r="I32" s="281"/>
      <c r="J32" s="159"/>
      <c r="K32" s="140"/>
      <c r="L32" s="140"/>
      <c r="M32" s="219" t="s">
        <v>203</v>
      </c>
      <c r="N32" s="141"/>
      <c r="Q32" s="180"/>
    </row>
    <row r="33" spans="3:17" ht="14.25" x14ac:dyDescent="0.15">
      <c r="C33" s="238" t="s">
        <v>299</v>
      </c>
      <c r="D33" s="268"/>
      <c r="E33" s="275" t="s">
        <v>299</v>
      </c>
      <c r="F33" s="276" t="str">
        <f>'Реестр мероприятий'!F21</f>
        <v>1.7</v>
      </c>
      <c r="G33" s="279" t="str">
        <f>'Реестр мероприятий'!G21</f>
        <v>Установка светодиодных светильников</v>
      </c>
      <c r="H33" s="280">
        <f>'Реестр мероприятий'!H21</f>
        <v>44197</v>
      </c>
      <c r="I33" s="280">
        <f>'Реестр мероприятий'!I21</f>
        <v>44561</v>
      </c>
      <c r="J33" s="229"/>
      <c r="K33" s="229"/>
      <c r="L33" s="229"/>
      <c r="M33" s="229"/>
      <c r="N33" s="119"/>
      <c r="Q33" s="180"/>
    </row>
    <row r="34" spans="3:17" ht="14.25" x14ac:dyDescent="0.15">
      <c r="D34" s="268"/>
      <c r="E34" s="275"/>
      <c r="F34" s="277"/>
      <c r="G34" s="279"/>
      <c r="H34" s="279"/>
      <c r="I34" s="279"/>
      <c r="J34" s="215"/>
      <c r="K34" s="216"/>
      <c r="L34" s="217" t="str">
        <f>F33&amp;".1"</f>
        <v>1.7.1</v>
      </c>
      <c r="M34" s="220" t="s">
        <v>309</v>
      </c>
      <c r="N34" s="218">
        <v>12.9</v>
      </c>
      <c r="Q34" s="180"/>
    </row>
    <row r="35" spans="3:17" x14ac:dyDescent="0.15">
      <c r="D35" s="268"/>
      <c r="E35" s="275"/>
      <c r="F35" s="278"/>
      <c r="G35" s="279"/>
      <c r="H35" s="279"/>
      <c r="I35" s="281"/>
      <c r="J35" s="159"/>
      <c r="K35" s="140"/>
      <c r="L35" s="140"/>
      <c r="M35" s="219" t="s">
        <v>203</v>
      </c>
      <c r="N35" s="141"/>
      <c r="Q35" s="180"/>
    </row>
    <row r="36" spans="3:17" ht="14.25" x14ac:dyDescent="0.15">
      <c r="C36" s="238" t="s">
        <v>299</v>
      </c>
      <c r="D36" s="268"/>
      <c r="E36" s="275" t="s">
        <v>299</v>
      </c>
      <c r="F36" s="276" t="str">
        <f>'Реестр мероприятий'!F22</f>
        <v>1.8</v>
      </c>
      <c r="G36" s="279" t="str">
        <f>'Реестр мероприятий'!G22</f>
        <v>Строительство КРУН-6кВ и подключение врезкой в существующую кабельную линию 6кВ №22 от ПС 220/110/6кВ "Венец"</v>
      </c>
      <c r="H36" s="280">
        <f>'Реестр мероприятий'!H22</f>
        <v>44197</v>
      </c>
      <c r="I36" s="280">
        <f>'Реестр мероприятий'!I22</f>
        <v>44561</v>
      </c>
      <c r="J36" s="229"/>
      <c r="K36" s="229"/>
      <c r="L36" s="229"/>
      <c r="M36" s="229"/>
      <c r="N36" s="119"/>
      <c r="Q36" s="180"/>
    </row>
    <row r="37" spans="3:17" ht="14.25" x14ac:dyDescent="0.15">
      <c r="D37" s="268"/>
      <c r="E37" s="275"/>
      <c r="F37" s="277"/>
      <c r="G37" s="279"/>
      <c r="H37" s="279"/>
      <c r="I37" s="279"/>
      <c r="J37" s="215"/>
      <c r="K37" s="216"/>
      <c r="L37" s="217" t="str">
        <f>F36&amp;".1"</f>
        <v>1.8.1</v>
      </c>
      <c r="M37" s="220" t="s">
        <v>309</v>
      </c>
      <c r="N37" s="218">
        <v>230.28399999999999</v>
      </c>
      <c r="Q37" s="180"/>
    </row>
    <row r="38" spans="3:17" ht="32.25" customHeight="1" x14ac:dyDescent="0.15">
      <c r="D38" s="268"/>
      <c r="E38" s="275"/>
      <c r="F38" s="278"/>
      <c r="G38" s="279"/>
      <c r="H38" s="279"/>
      <c r="I38" s="281"/>
      <c r="J38" s="159"/>
      <c r="K38" s="140"/>
      <c r="L38" s="140"/>
      <c r="M38" s="219" t="s">
        <v>203</v>
      </c>
      <c r="N38" s="141"/>
      <c r="Q38" s="180"/>
    </row>
    <row r="39" spans="3:17" hidden="1" x14ac:dyDescent="0.15">
      <c r="D39" s="268"/>
      <c r="F39" s="148"/>
      <c r="G39" s="139" t="s">
        <v>203</v>
      </c>
      <c r="H39" s="149"/>
      <c r="I39" s="140"/>
      <c r="J39" s="140"/>
      <c r="K39" s="140"/>
      <c r="L39" s="140"/>
      <c r="M39" s="140"/>
      <c r="N39" s="140"/>
      <c r="Q39" s="180"/>
    </row>
    <row r="40" spans="3:17" hidden="1" x14ac:dyDescent="0.15">
      <c r="F40" s="148"/>
      <c r="G40" s="139" t="s">
        <v>203</v>
      </c>
      <c r="H40" s="149"/>
      <c r="I40" s="140"/>
      <c r="J40" s="140"/>
      <c r="K40" s="140"/>
      <c r="L40" s="140"/>
      <c r="M40" s="140"/>
      <c r="N40" s="141"/>
      <c r="O40" s="120"/>
    </row>
  </sheetData>
  <sheetProtection password="FA9C" sheet="1" objects="1" scenarios="1" formatColumns="0" formatRows="0" autoFilter="0"/>
  <mergeCells count="48">
    <mergeCell ref="E36:E38"/>
    <mergeCell ref="F36:F38"/>
    <mergeCell ref="G36:G38"/>
    <mergeCell ref="H36:H38"/>
    <mergeCell ref="I36:I38"/>
    <mergeCell ref="E33:E35"/>
    <mergeCell ref="F33:F35"/>
    <mergeCell ref="G33:G35"/>
    <mergeCell ref="H33:H35"/>
    <mergeCell ref="I33:I35"/>
    <mergeCell ref="E30:E32"/>
    <mergeCell ref="F30:F32"/>
    <mergeCell ref="G30:G32"/>
    <mergeCell ref="H30:H32"/>
    <mergeCell ref="I30:I32"/>
    <mergeCell ref="E27:E29"/>
    <mergeCell ref="F27:F29"/>
    <mergeCell ref="G27:G29"/>
    <mergeCell ref="H27:H29"/>
    <mergeCell ref="I27:I29"/>
    <mergeCell ref="I21:I23"/>
    <mergeCell ref="E24:E26"/>
    <mergeCell ref="F24:F26"/>
    <mergeCell ref="G24:G26"/>
    <mergeCell ref="H24:H26"/>
    <mergeCell ref="I24:I26"/>
    <mergeCell ref="D13:D39"/>
    <mergeCell ref="G13:I13"/>
    <mergeCell ref="E15:E17"/>
    <mergeCell ref="F15:F17"/>
    <mergeCell ref="G15:G17"/>
    <mergeCell ref="H15:H17"/>
    <mergeCell ref="I15:I17"/>
    <mergeCell ref="E18:E20"/>
    <mergeCell ref="F18:F20"/>
    <mergeCell ref="G18:G20"/>
    <mergeCell ref="H18:H20"/>
    <mergeCell ref="I18:I20"/>
    <mergeCell ref="E21:E23"/>
    <mergeCell ref="F21:F23"/>
    <mergeCell ref="G21:G23"/>
    <mergeCell ref="H21:H23"/>
    <mergeCell ref="F8:J8"/>
    <mergeCell ref="F10:F11"/>
    <mergeCell ref="G10:G11"/>
    <mergeCell ref="H10:H11"/>
    <mergeCell ref="I10:I11"/>
    <mergeCell ref="J10:N10"/>
  </mergeCells>
  <dataValidations count="2">
    <dataValidation type="list" allowBlank="1" showInputMessage="1" showErrorMessage="1" errorTitle="Ошибка" error="Выберите значение из списка" prompt="Выберите значение из списка" sqref="M16 M19 M22 M25 M28 M31 M34 M37">
      <formula1>list_istfin</formula1>
    </dataValidation>
    <dataValidation type="decimal" allowBlank="1" showErrorMessage="1" errorTitle="Ошибка" error="Допускается ввод только неотрицательных чисел!" sqref="N16 N19 N22 N25 N28 N31 N34 N37">
      <formula1>0</formula1>
      <formula2>9.99999999999999E+23</formula2>
    </dataValidation>
  </dataValidations>
  <hyperlinks>
    <hyperlink ref="G40" location="tech!A1" tooltip="Добавить объект" display="Добавить объект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"/>
  <dimension ref="A1:Q42"/>
  <sheetViews>
    <sheetView showGridLines="0" topLeftCell="E26" zoomScaleNormal="100" workbookViewId="0">
      <selection activeCell="P38" sqref="P38"/>
    </sheetView>
  </sheetViews>
  <sheetFormatPr defaultRowHeight="11.25" x14ac:dyDescent="0.15"/>
  <cols>
    <col min="1" max="3" width="15" style="101" hidden="1" customWidth="1"/>
    <col min="4" max="4" width="15" style="102" hidden="1" customWidth="1"/>
    <col min="5" max="5" width="3.7109375" style="101" customWidth="1"/>
    <col min="6" max="6" width="9.42578125" style="103" customWidth="1"/>
    <col min="7" max="7" width="25.85546875" style="101" customWidth="1"/>
    <col min="8" max="9" width="14.28515625" style="101" customWidth="1"/>
    <col min="10" max="10" width="9.140625" style="101" hidden="1" customWidth="1"/>
    <col min="11" max="11" width="6.42578125" style="101" customWidth="1"/>
    <col min="12" max="12" width="9.140625" style="101"/>
    <col min="13" max="13" width="19.28515625" style="101" customWidth="1"/>
    <col min="14" max="14" width="12.7109375" style="101" customWidth="1"/>
    <col min="15" max="16" width="22.42578125" style="101" customWidth="1"/>
    <col min="17" max="17" width="3.7109375" style="101" customWidth="1"/>
    <col min="18" max="16384" width="9.140625" style="101"/>
  </cols>
  <sheetData>
    <row r="1" spans="3:17" hidden="1" x14ac:dyDescent="0.15"/>
    <row r="2" spans="3:17" hidden="1" x14ac:dyDescent="0.15"/>
    <row r="3" spans="3:17" hidden="1" x14ac:dyDescent="0.15"/>
    <row r="4" spans="3:17" hidden="1" x14ac:dyDescent="0.15"/>
    <row r="5" spans="3:17" hidden="1" x14ac:dyDescent="0.15"/>
    <row r="6" spans="3:17" hidden="1" x14ac:dyDescent="0.15"/>
    <row r="8" spans="3:17" ht="19.5" x14ac:dyDescent="0.25">
      <c r="E8" s="142"/>
      <c r="F8" s="270" t="str">
        <f>'Финансовое обеспечение'!F8</f>
        <v>Программа мероприятий по энергосбережению и повышению энергетической эффективности</v>
      </c>
      <c r="G8" s="270"/>
      <c r="H8" s="270"/>
      <c r="I8" s="270"/>
    </row>
    <row r="10" spans="3:17" ht="14.25" x14ac:dyDescent="0.2">
      <c r="E10" s="164"/>
      <c r="F10" s="271" t="s">
        <v>229</v>
      </c>
      <c r="G10" s="272" t="s">
        <v>230</v>
      </c>
      <c r="H10" s="272" t="s">
        <v>231</v>
      </c>
      <c r="I10" s="272" t="s">
        <v>232</v>
      </c>
      <c r="J10" s="272" t="str">
        <f xml:space="preserve"> IF(PF_TYPE="План","Ожидаемый эффект от мероприятий","Полученный эффект от мероприятий")</f>
        <v>Полученный эффект от мероприятий</v>
      </c>
      <c r="K10" s="272"/>
      <c r="L10" s="272"/>
      <c r="M10" s="272"/>
      <c r="N10" s="272"/>
      <c r="O10" s="272"/>
      <c r="P10" s="272"/>
    </row>
    <row r="11" spans="3:17" ht="14.25" x14ac:dyDescent="0.2">
      <c r="E11" s="164"/>
      <c r="F11" s="271"/>
      <c r="G11" s="272"/>
      <c r="H11" s="272"/>
      <c r="I11" s="272"/>
      <c r="J11" s="282"/>
      <c r="K11" s="283"/>
      <c r="L11" s="272" t="s">
        <v>229</v>
      </c>
      <c r="M11" s="272" t="s">
        <v>236</v>
      </c>
      <c r="N11" s="272" t="s">
        <v>237</v>
      </c>
      <c r="O11" s="272" t="s">
        <v>238</v>
      </c>
      <c r="P11" s="272"/>
    </row>
    <row r="12" spans="3:17" ht="22.5" x14ac:dyDescent="0.2">
      <c r="E12" s="164"/>
      <c r="F12" s="271"/>
      <c r="G12" s="272"/>
      <c r="H12" s="272"/>
      <c r="I12" s="272"/>
      <c r="J12" s="282"/>
      <c r="K12" s="283"/>
      <c r="L12" s="272"/>
      <c r="M12" s="272"/>
      <c r="N12" s="272"/>
      <c r="O12" s="168" t="s">
        <v>239</v>
      </c>
      <c r="P12" s="168" t="s">
        <v>240</v>
      </c>
    </row>
    <row r="13" spans="3:17" hidden="1" x14ac:dyDescent="0.15">
      <c r="D13" s="102" t="s">
        <v>218</v>
      </c>
      <c r="F13" s="159"/>
      <c r="G13" s="160"/>
      <c r="H13" s="161"/>
      <c r="I13" s="162"/>
      <c r="J13" s="162"/>
      <c r="K13" s="162"/>
      <c r="L13" s="162"/>
      <c r="M13" s="162"/>
      <c r="N13" s="162"/>
      <c r="O13" s="162"/>
      <c r="P13" s="163"/>
      <c r="Q13" s="120"/>
    </row>
    <row r="14" spans="3:17" ht="14.25" x14ac:dyDescent="0.2">
      <c r="D14" s="268" t="s">
        <v>201</v>
      </c>
      <c r="E14" s="164"/>
      <c r="F14" s="209" t="str">
        <f>D14</f>
        <v>1</v>
      </c>
      <c r="G14" s="284" t="s">
        <v>266</v>
      </c>
      <c r="H14" s="284"/>
      <c r="I14" s="284"/>
      <c r="J14" s="229"/>
      <c r="K14" s="229"/>
      <c r="L14" s="229"/>
      <c r="M14" s="229"/>
      <c r="N14" s="229"/>
      <c r="O14" s="229"/>
      <c r="P14" s="210"/>
    </row>
    <row r="15" spans="3:17" hidden="1" x14ac:dyDescent="0.15">
      <c r="D15" s="268"/>
      <c r="F15" s="211"/>
      <c r="G15" s="212"/>
      <c r="H15" s="212"/>
      <c r="I15" s="212"/>
      <c r="J15" s="212"/>
      <c r="K15" s="212"/>
      <c r="L15" s="212"/>
      <c r="M15" s="212"/>
      <c r="N15" s="212"/>
      <c r="O15" s="212"/>
      <c r="P15" s="213"/>
    </row>
    <row r="16" spans="3:17" ht="14.25" x14ac:dyDescent="0.15">
      <c r="C16" s="238" t="s">
        <v>299</v>
      </c>
      <c r="D16" s="268"/>
      <c r="E16" s="285" t="s">
        <v>299</v>
      </c>
      <c r="F16" s="276" t="str">
        <f>'Реестр мероприятий'!F15</f>
        <v>1.1</v>
      </c>
      <c r="G16" s="279" t="str">
        <f>'Реестр мероприятий'!G15</f>
        <v>Оптимизация мест размыкания сетей 6 кВ</v>
      </c>
      <c r="H16" s="280">
        <f>'Реестр мероприятий'!H15</f>
        <v>44197</v>
      </c>
      <c r="I16" s="280">
        <f>'Реестр мероприятий'!I15</f>
        <v>44561</v>
      </c>
      <c r="J16" s="229"/>
      <c r="K16" s="229"/>
      <c r="L16" s="229"/>
      <c r="M16" s="229"/>
      <c r="N16" s="229"/>
      <c r="O16" s="229"/>
      <c r="P16" s="119"/>
    </row>
    <row r="17" spans="3:16" ht="33.75" x14ac:dyDescent="0.15">
      <c r="D17" s="268"/>
      <c r="E17" s="285"/>
      <c r="F17" s="277"/>
      <c r="G17" s="279"/>
      <c r="H17" s="279"/>
      <c r="I17" s="279"/>
      <c r="J17" s="229"/>
      <c r="K17" s="195" t="s">
        <v>299</v>
      </c>
      <c r="L17" s="189" t="str">
        <f>F16&amp;".1"</f>
        <v>1.1.1</v>
      </c>
      <c r="M17" s="187" t="s">
        <v>1164</v>
      </c>
      <c r="N17" s="194" t="s">
        <v>1121</v>
      </c>
      <c r="O17" s="190">
        <v>8.7999999999999995E-2</v>
      </c>
      <c r="P17" s="190">
        <v>73.010000000000005</v>
      </c>
    </row>
    <row r="18" spans="3:16" x14ac:dyDescent="0.15">
      <c r="D18" s="268"/>
      <c r="E18" s="285"/>
      <c r="F18" s="278"/>
      <c r="G18" s="279"/>
      <c r="H18" s="279"/>
      <c r="I18" s="279"/>
      <c r="J18" s="99"/>
      <c r="K18" s="112"/>
      <c r="L18" s="112"/>
      <c r="M18" s="183" t="s">
        <v>203</v>
      </c>
      <c r="N18" s="112"/>
      <c r="O18" s="112"/>
      <c r="P18" s="184"/>
    </row>
    <row r="19" spans="3:16" ht="14.25" x14ac:dyDescent="0.15">
      <c r="C19" s="238" t="s">
        <v>299</v>
      </c>
      <c r="D19" s="268"/>
      <c r="E19" s="285" t="s">
        <v>299</v>
      </c>
      <c r="F19" s="276" t="str">
        <f>'Реестр мероприятий'!F16</f>
        <v>1.2</v>
      </c>
      <c r="G19" s="279" t="str">
        <f>'Реестр мероприятий'!G16</f>
        <v>Сезонное отключение трансформаторов на 2-х трасформаторных ТП (на4 ТП, с суммарной трансформаторной мощностью 1300кВА</v>
      </c>
      <c r="H19" s="280">
        <f>'Реестр мероприятий'!H16</f>
        <v>44197</v>
      </c>
      <c r="I19" s="280">
        <f>'Реестр мероприятий'!I16</f>
        <v>44561</v>
      </c>
      <c r="J19" s="229"/>
      <c r="K19" s="229"/>
      <c r="L19" s="229"/>
      <c r="M19" s="229"/>
      <c r="N19" s="229"/>
      <c r="O19" s="229"/>
      <c r="P19" s="119"/>
    </row>
    <row r="20" spans="3:16" ht="33.75" x14ac:dyDescent="0.15">
      <c r="D20" s="268"/>
      <c r="E20" s="285"/>
      <c r="F20" s="277"/>
      <c r="G20" s="279"/>
      <c r="H20" s="279"/>
      <c r="I20" s="279"/>
      <c r="J20" s="229"/>
      <c r="K20" s="195" t="s">
        <v>299</v>
      </c>
      <c r="L20" s="189" t="str">
        <f>F19&amp;".1"</f>
        <v>1.2.1</v>
      </c>
      <c r="M20" s="187" t="s">
        <v>1164</v>
      </c>
      <c r="N20" s="194" t="s">
        <v>1121</v>
      </c>
      <c r="O20" s="190">
        <v>2.5999999999999999E-2</v>
      </c>
      <c r="P20" s="190">
        <v>21.425999999999998</v>
      </c>
    </row>
    <row r="21" spans="3:16" ht="19.5" customHeight="1" x14ac:dyDescent="0.15">
      <c r="D21" s="268"/>
      <c r="E21" s="285"/>
      <c r="F21" s="278"/>
      <c r="G21" s="279"/>
      <c r="H21" s="279"/>
      <c r="I21" s="279"/>
      <c r="J21" s="99"/>
      <c r="K21" s="112"/>
      <c r="L21" s="112"/>
      <c r="M21" s="183" t="s">
        <v>203</v>
      </c>
      <c r="N21" s="112"/>
      <c r="O21" s="112"/>
      <c r="P21" s="184"/>
    </row>
    <row r="22" spans="3:16" ht="14.25" x14ac:dyDescent="0.15">
      <c r="C22" s="238" t="s">
        <v>299</v>
      </c>
      <c r="D22" s="268"/>
      <c r="E22" s="285" t="s">
        <v>299</v>
      </c>
      <c r="F22" s="276" t="str">
        <f>'Реестр мероприятий'!F17</f>
        <v>1.3</v>
      </c>
      <c r="G22" s="279" t="str">
        <f>'Реестр мероприятий'!G17</f>
        <v xml:space="preserve">Поддержание оптимального уровня напряжения у потребителей путем переключения отпаек трансформаторов 6/0,4кВ </v>
      </c>
      <c r="H22" s="280">
        <f>'Реестр мероприятий'!H17</f>
        <v>44197</v>
      </c>
      <c r="I22" s="280">
        <f>'Реестр мероприятий'!I17</f>
        <v>44561</v>
      </c>
      <c r="J22" s="229"/>
      <c r="K22" s="229"/>
      <c r="L22" s="229"/>
      <c r="M22" s="229"/>
      <c r="N22" s="229"/>
      <c r="O22" s="229"/>
      <c r="P22" s="119"/>
    </row>
    <row r="23" spans="3:16" ht="33.75" x14ac:dyDescent="0.15">
      <c r="D23" s="268"/>
      <c r="E23" s="285"/>
      <c r="F23" s="277"/>
      <c r="G23" s="279"/>
      <c r="H23" s="279"/>
      <c r="I23" s="279"/>
      <c r="J23" s="229"/>
      <c r="K23" s="195" t="s">
        <v>299</v>
      </c>
      <c r="L23" s="189" t="str">
        <f>F22&amp;".1"</f>
        <v>1.3.1</v>
      </c>
      <c r="M23" s="187" t="s">
        <v>1164</v>
      </c>
      <c r="N23" s="194" t="s">
        <v>1121</v>
      </c>
      <c r="O23" s="190">
        <v>0.45300000000000001</v>
      </c>
      <c r="P23" s="190">
        <v>374.34699999999998</v>
      </c>
    </row>
    <row r="24" spans="3:16" ht="19.5" customHeight="1" x14ac:dyDescent="0.15">
      <c r="D24" s="268"/>
      <c r="E24" s="285"/>
      <c r="F24" s="278"/>
      <c r="G24" s="279"/>
      <c r="H24" s="279"/>
      <c r="I24" s="279"/>
      <c r="J24" s="99"/>
      <c r="K24" s="112"/>
      <c r="L24" s="112"/>
      <c r="M24" s="183" t="s">
        <v>203</v>
      </c>
      <c r="N24" s="112"/>
      <c r="O24" s="112"/>
      <c r="P24" s="184"/>
    </row>
    <row r="25" spans="3:16" ht="14.25" x14ac:dyDescent="0.15">
      <c r="C25" s="238" t="s">
        <v>299</v>
      </c>
      <c r="D25" s="268"/>
      <c r="E25" s="285" t="s">
        <v>299</v>
      </c>
      <c r="F25" s="276" t="str">
        <f>'Реестр мероприятий'!F18</f>
        <v>1.4</v>
      </c>
      <c r="G25" s="279" t="str">
        <f>'Реестр мероприятий'!G18</f>
        <v xml:space="preserve">Выявление и устранение безучетного (бездоговорного) потребления электрической энергии </v>
      </c>
      <c r="H25" s="280">
        <f>'Реестр мероприятий'!H18</f>
        <v>44197</v>
      </c>
      <c r="I25" s="280">
        <f>'Реестр мероприятий'!I18</f>
        <v>44561</v>
      </c>
      <c r="J25" s="229"/>
      <c r="K25" s="229"/>
      <c r="L25" s="229"/>
      <c r="M25" s="229"/>
      <c r="N25" s="229"/>
      <c r="O25" s="229"/>
      <c r="P25" s="119"/>
    </row>
    <row r="26" spans="3:16" ht="33.75" x14ac:dyDescent="0.15">
      <c r="D26" s="268"/>
      <c r="E26" s="285"/>
      <c r="F26" s="277"/>
      <c r="G26" s="279"/>
      <c r="H26" s="279"/>
      <c r="I26" s="279"/>
      <c r="J26" s="229"/>
      <c r="K26" s="195" t="s">
        <v>299</v>
      </c>
      <c r="L26" s="189" t="str">
        <f>F25&amp;".1"</f>
        <v>1.4.1</v>
      </c>
      <c r="M26" s="187" t="s">
        <v>1164</v>
      </c>
      <c r="N26" s="194" t="s">
        <v>1121</v>
      </c>
      <c r="O26" s="190">
        <v>0.216</v>
      </c>
      <c r="P26" s="190">
        <v>178.8</v>
      </c>
    </row>
    <row r="27" spans="3:16" ht="31.5" customHeight="1" x14ac:dyDescent="0.15">
      <c r="D27" s="268"/>
      <c r="E27" s="285"/>
      <c r="F27" s="278"/>
      <c r="G27" s="279"/>
      <c r="H27" s="279"/>
      <c r="I27" s="279"/>
      <c r="J27" s="99"/>
      <c r="K27" s="112"/>
      <c r="L27" s="112"/>
      <c r="M27" s="183" t="s">
        <v>203</v>
      </c>
      <c r="N27" s="112"/>
      <c r="O27" s="112"/>
      <c r="P27" s="184"/>
    </row>
    <row r="28" spans="3:16" ht="14.25" x14ac:dyDescent="0.15">
      <c r="C28" s="238" t="s">
        <v>299</v>
      </c>
      <c r="D28" s="268"/>
      <c r="E28" s="285" t="s">
        <v>299</v>
      </c>
      <c r="F28" s="276" t="str">
        <f>'Реестр мероприятий'!F19</f>
        <v>1.5</v>
      </c>
      <c r="G28" s="279" t="str">
        <f>'Реестр мероприятий'!G19</f>
        <v>Выравнивание нагрузок фаз в электросетях 0,4кВ.</v>
      </c>
      <c r="H28" s="280">
        <f>'Реестр мероприятий'!H19</f>
        <v>44197</v>
      </c>
      <c r="I28" s="280">
        <f>'Реестр мероприятий'!I19</f>
        <v>44561</v>
      </c>
      <c r="J28" s="229"/>
      <c r="K28" s="229"/>
      <c r="L28" s="229"/>
      <c r="M28" s="229"/>
      <c r="N28" s="229"/>
      <c r="O28" s="229"/>
      <c r="P28" s="119"/>
    </row>
    <row r="29" spans="3:16" ht="33.75" x14ac:dyDescent="0.15">
      <c r="D29" s="268"/>
      <c r="E29" s="285"/>
      <c r="F29" s="277"/>
      <c r="G29" s="279"/>
      <c r="H29" s="279"/>
      <c r="I29" s="279"/>
      <c r="J29" s="229"/>
      <c r="K29" s="195" t="s">
        <v>299</v>
      </c>
      <c r="L29" s="189" t="str">
        <f>F28&amp;".1"</f>
        <v>1.5.1</v>
      </c>
      <c r="M29" s="187" t="s">
        <v>1164</v>
      </c>
      <c r="N29" s="194" t="s">
        <v>1121</v>
      </c>
      <c r="O29" s="190">
        <v>5.2999999999999999E-2</v>
      </c>
      <c r="P29" s="190">
        <v>43.917000000000002</v>
      </c>
    </row>
    <row r="30" spans="3:16" x14ac:dyDescent="0.15">
      <c r="D30" s="268"/>
      <c r="E30" s="285"/>
      <c r="F30" s="278"/>
      <c r="G30" s="279"/>
      <c r="H30" s="279"/>
      <c r="I30" s="279"/>
      <c r="J30" s="99"/>
      <c r="K30" s="112"/>
      <c r="L30" s="112"/>
      <c r="M30" s="183" t="s">
        <v>203</v>
      </c>
      <c r="N30" s="112"/>
      <c r="O30" s="112"/>
      <c r="P30" s="184"/>
    </row>
    <row r="31" spans="3:16" ht="14.25" x14ac:dyDescent="0.15">
      <c r="C31" s="238" t="s">
        <v>299</v>
      </c>
      <c r="D31" s="268"/>
      <c r="E31" s="285" t="s">
        <v>299</v>
      </c>
      <c r="F31" s="276" t="str">
        <f>'Реестр мероприятий'!F20</f>
        <v>1.6</v>
      </c>
      <c r="G31" s="279" t="str">
        <f>'Реестр мероприятий'!G20</f>
        <v>Вывод из эксплуатации ТП 6/0,4, предназначенных для электроснабжения законсервированной газовой котельной №15 и центральных тепловых пунктов-ЦТП</v>
      </c>
      <c r="H31" s="280">
        <f>'Реестр мероприятий'!H20</f>
        <v>44197</v>
      </c>
      <c r="I31" s="280">
        <f>'Реестр мероприятий'!I20</f>
        <v>44561</v>
      </c>
      <c r="J31" s="229"/>
      <c r="K31" s="229"/>
      <c r="L31" s="229"/>
      <c r="M31" s="229"/>
      <c r="N31" s="229"/>
      <c r="O31" s="229"/>
      <c r="P31" s="119"/>
    </row>
    <row r="32" spans="3:16" ht="33.75" x14ac:dyDescent="0.15">
      <c r="D32" s="268"/>
      <c r="E32" s="285"/>
      <c r="F32" s="277"/>
      <c r="G32" s="279"/>
      <c r="H32" s="279"/>
      <c r="I32" s="279"/>
      <c r="J32" s="229"/>
      <c r="K32" s="195" t="s">
        <v>299</v>
      </c>
      <c r="L32" s="189" t="str">
        <f>F31&amp;".1"</f>
        <v>1.6.1</v>
      </c>
      <c r="M32" s="187" t="s">
        <v>1164</v>
      </c>
      <c r="N32" s="194" t="s">
        <v>1121</v>
      </c>
      <c r="O32" s="190">
        <v>0.10199999999999999</v>
      </c>
      <c r="P32" s="190">
        <v>84.706999999999994</v>
      </c>
    </row>
    <row r="33" spans="3:17" ht="45.75" customHeight="1" x14ac:dyDescent="0.15">
      <c r="D33" s="268"/>
      <c r="E33" s="285"/>
      <c r="F33" s="278"/>
      <c r="G33" s="279"/>
      <c r="H33" s="279"/>
      <c r="I33" s="279"/>
      <c r="J33" s="99"/>
      <c r="K33" s="112"/>
      <c r="L33" s="112"/>
      <c r="M33" s="183" t="s">
        <v>203</v>
      </c>
      <c r="N33" s="112"/>
      <c r="O33" s="112"/>
      <c r="P33" s="184"/>
    </row>
    <row r="34" spans="3:17" ht="39" customHeight="1" x14ac:dyDescent="0.15">
      <c r="C34" s="238" t="s">
        <v>299</v>
      </c>
      <c r="D34" s="268"/>
      <c r="E34" s="285" t="s">
        <v>299</v>
      </c>
      <c r="F34" s="276" t="str">
        <f>'Реестр мероприятий'!F21</f>
        <v>1.7</v>
      </c>
      <c r="G34" s="279" t="str">
        <f>'Реестр мероприятий'!G21</f>
        <v>Установка светодиодных светильников</v>
      </c>
      <c r="H34" s="280">
        <f>'Реестр мероприятий'!H21</f>
        <v>44197</v>
      </c>
      <c r="I34" s="280">
        <f>'Реестр мероприятий'!I21</f>
        <v>44561</v>
      </c>
      <c r="J34" s="229"/>
      <c r="K34" s="229"/>
      <c r="L34" s="229"/>
      <c r="M34" s="229"/>
      <c r="N34" s="229"/>
      <c r="O34" s="229"/>
      <c r="P34" s="119"/>
    </row>
    <row r="35" spans="3:17" ht="51.75" customHeight="1" x14ac:dyDescent="0.15">
      <c r="D35" s="268"/>
      <c r="E35" s="285"/>
      <c r="F35" s="277"/>
      <c r="G35" s="279"/>
      <c r="H35" s="279"/>
      <c r="I35" s="279"/>
      <c r="J35" s="229"/>
      <c r="K35" s="195" t="s">
        <v>299</v>
      </c>
      <c r="L35" s="189" t="str">
        <f>F34&amp;".1"</f>
        <v>1.7.1</v>
      </c>
      <c r="M35" s="187" t="s">
        <v>1120</v>
      </c>
      <c r="N35" s="194" t="s">
        <v>1121</v>
      </c>
      <c r="O35" s="190">
        <v>0</v>
      </c>
      <c r="P35" s="190">
        <v>0</v>
      </c>
    </row>
    <row r="36" spans="3:17" ht="33" customHeight="1" x14ac:dyDescent="0.15">
      <c r="D36" s="268"/>
      <c r="E36" s="285"/>
      <c r="F36" s="278"/>
      <c r="G36" s="279"/>
      <c r="H36" s="279"/>
      <c r="I36" s="279"/>
      <c r="J36" s="99"/>
      <c r="K36" s="112"/>
      <c r="L36" s="112"/>
      <c r="M36" s="183" t="s">
        <v>203</v>
      </c>
      <c r="N36" s="112"/>
      <c r="O36" s="112"/>
      <c r="P36" s="184"/>
    </row>
    <row r="37" spans="3:17" ht="14.25" x14ac:dyDescent="0.15">
      <c r="C37" s="238" t="s">
        <v>299</v>
      </c>
      <c r="D37" s="268"/>
      <c r="E37" s="285" t="s">
        <v>299</v>
      </c>
      <c r="F37" s="276" t="str">
        <f>'Реестр мероприятий'!F22</f>
        <v>1.8</v>
      </c>
      <c r="G37" s="279" t="str">
        <f>'Реестр мероприятий'!G22</f>
        <v>Строительство КРУН-6кВ и подключение врезкой в существующую кабельную линию 6кВ №22 от ПС 220/110/6кВ "Венец"</v>
      </c>
      <c r="H37" s="280">
        <f>'Реестр мероприятий'!H22</f>
        <v>44197</v>
      </c>
      <c r="I37" s="280">
        <f>'Реестр мероприятий'!I22</f>
        <v>44561</v>
      </c>
      <c r="J37" s="229"/>
      <c r="K37" s="229"/>
      <c r="L37" s="229"/>
      <c r="M37" s="229"/>
      <c r="N37" s="229"/>
      <c r="O37" s="229"/>
      <c r="P37" s="119"/>
    </row>
    <row r="38" spans="3:17" ht="33.75" x14ac:dyDescent="0.15">
      <c r="D38" s="268"/>
      <c r="E38" s="285"/>
      <c r="F38" s="277"/>
      <c r="G38" s="279"/>
      <c r="H38" s="279"/>
      <c r="I38" s="279"/>
      <c r="J38" s="229"/>
      <c r="K38" s="195" t="s">
        <v>299</v>
      </c>
      <c r="L38" s="189" t="str">
        <f>F37&amp;".1"</f>
        <v>1.8.1</v>
      </c>
      <c r="M38" s="187" t="s">
        <v>1164</v>
      </c>
      <c r="N38" s="194" t="s">
        <v>1121</v>
      </c>
      <c r="O38" s="190">
        <v>0</v>
      </c>
      <c r="P38" s="190">
        <v>0</v>
      </c>
    </row>
    <row r="39" spans="3:17" ht="32.25" customHeight="1" x14ac:dyDescent="0.15">
      <c r="D39" s="268"/>
      <c r="E39" s="285"/>
      <c r="F39" s="278"/>
      <c r="G39" s="279"/>
      <c r="H39" s="279"/>
      <c r="I39" s="279"/>
      <c r="J39" s="99"/>
      <c r="K39" s="112"/>
      <c r="L39" s="112"/>
      <c r="M39" s="183" t="s">
        <v>203</v>
      </c>
      <c r="N39" s="112"/>
      <c r="O39" s="112"/>
      <c r="P39" s="184"/>
    </row>
    <row r="40" spans="3:17" hidden="1" x14ac:dyDescent="0.15">
      <c r="D40" s="268"/>
      <c r="F40" s="159"/>
      <c r="G40" s="214" t="s">
        <v>203</v>
      </c>
      <c r="H40" s="161"/>
      <c r="I40" s="140"/>
      <c r="J40" s="140"/>
      <c r="K40" s="140"/>
      <c r="L40" s="140"/>
      <c r="M40" s="140"/>
      <c r="N40" s="140"/>
      <c r="O40" s="140"/>
      <c r="P40" s="141"/>
    </row>
    <row r="41" spans="3:17" hidden="1" x14ac:dyDescent="0.15">
      <c r="F41" s="148"/>
      <c r="G41" s="169" t="s">
        <v>203</v>
      </c>
      <c r="H41" s="149"/>
      <c r="I41" s="140"/>
      <c r="J41" s="140"/>
      <c r="K41" s="140"/>
      <c r="L41" s="140"/>
      <c r="M41" s="140"/>
      <c r="N41" s="140"/>
      <c r="O41" s="140"/>
      <c r="P41" s="141"/>
      <c r="Q41" s="120"/>
    </row>
    <row r="42" spans="3:17" x14ac:dyDescent="0.15">
      <c r="G42" s="103"/>
      <c r="H42" s="103"/>
    </row>
  </sheetData>
  <sheetProtection password="FA9C" sheet="1" objects="1" scenarios="1" formatColumns="0" formatRows="0" autoFilter="0"/>
  <mergeCells count="54">
    <mergeCell ref="E37:E39"/>
    <mergeCell ref="F37:F39"/>
    <mergeCell ref="G37:G39"/>
    <mergeCell ref="H37:H39"/>
    <mergeCell ref="I37:I39"/>
    <mergeCell ref="E34:E36"/>
    <mergeCell ref="F34:F36"/>
    <mergeCell ref="G34:G36"/>
    <mergeCell ref="H34:H36"/>
    <mergeCell ref="I34:I36"/>
    <mergeCell ref="E31:E33"/>
    <mergeCell ref="F31:F33"/>
    <mergeCell ref="G31:G33"/>
    <mergeCell ref="H31:H33"/>
    <mergeCell ref="I31:I33"/>
    <mergeCell ref="E28:E30"/>
    <mergeCell ref="F28:F30"/>
    <mergeCell ref="G28:G30"/>
    <mergeCell ref="H28:H30"/>
    <mergeCell ref="I28:I30"/>
    <mergeCell ref="I22:I24"/>
    <mergeCell ref="E25:E27"/>
    <mergeCell ref="F25:F27"/>
    <mergeCell ref="G25:G27"/>
    <mergeCell ref="H25:H27"/>
    <mergeCell ref="I25:I27"/>
    <mergeCell ref="D14:D40"/>
    <mergeCell ref="G14:I14"/>
    <mergeCell ref="E16:E18"/>
    <mergeCell ref="F16:F18"/>
    <mergeCell ref="G16:G18"/>
    <mergeCell ref="H16:H18"/>
    <mergeCell ref="I16:I18"/>
    <mergeCell ref="E19:E21"/>
    <mergeCell ref="F19:F21"/>
    <mergeCell ref="G19:G21"/>
    <mergeCell ref="H19:H21"/>
    <mergeCell ref="I19:I21"/>
    <mergeCell ref="E22:E24"/>
    <mergeCell ref="F22:F24"/>
    <mergeCell ref="G22:G24"/>
    <mergeCell ref="H22:H24"/>
    <mergeCell ref="L11:L12"/>
    <mergeCell ref="M11:M12"/>
    <mergeCell ref="N11:N12"/>
    <mergeCell ref="O11:P11"/>
    <mergeCell ref="F8:I8"/>
    <mergeCell ref="F10:F12"/>
    <mergeCell ref="G10:G12"/>
    <mergeCell ref="H10:H12"/>
    <mergeCell ref="I10:I12"/>
    <mergeCell ref="J10:P10"/>
    <mergeCell ref="J11:J12"/>
    <mergeCell ref="K11:K12"/>
  </mergeCells>
  <dataValidations count="2">
    <dataValidation type="decimal" allowBlank="1" showErrorMessage="1" errorTitle="Ошибка" error="Допускается ввод только действительных чисел!" sqref="O17:P17 O20:P20 O23:P23 O26:P26 O29:P29 O32:P32 O35:P35 O38:P38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N17 N20 N23 N26 N29 N32 N35 N38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"/>
  <dimension ref="A1:M35"/>
  <sheetViews>
    <sheetView showGridLines="0" topLeftCell="E6" workbookViewId="0">
      <selection activeCell="L49" sqref="L49"/>
    </sheetView>
  </sheetViews>
  <sheetFormatPr defaultRowHeight="11.25" x14ac:dyDescent="0.15"/>
  <cols>
    <col min="1" max="1" width="7.140625" style="2" hidden="1" customWidth="1"/>
    <col min="2" max="3" width="3.7109375" style="2" hidden="1" customWidth="1"/>
    <col min="4" max="4" width="2.85546875" style="2" hidden="1" customWidth="1"/>
    <col min="5" max="5" width="3.42578125" customWidth="1"/>
    <col min="6" max="6" width="10.5703125" customWidth="1"/>
    <col min="7" max="7" width="57.28515625" customWidth="1"/>
    <col min="8" max="8" width="10.5703125" customWidth="1"/>
    <col min="9" max="9" width="16.7109375" hidden="1" customWidth="1"/>
    <col min="10" max="10" width="16.7109375" customWidth="1"/>
    <col min="11" max="11" width="16.7109375" hidden="1" customWidth="1"/>
    <col min="12" max="12" width="25" customWidth="1"/>
    <col min="13" max="13" width="3.7109375" customWidth="1"/>
  </cols>
  <sheetData>
    <row r="1" spans="1:13" hidden="1" x14ac:dyDescent="0.15">
      <c r="A1" s="123"/>
      <c r="B1" s="123"/>
      <c r="C1" s="123"/>
      <c r="D1" s="123"/>
      <c r="E1" s="123"/>
      <c r="F1" s="124"/>
      <c r="G1" s="123"/>
      <c r="H1" s="123"/>
      <c r="I1" s="62" t="str">
        <f>IF(OR(AND(region_name="Самарская область",PF_TYPE="Факт"),AND(PF_TYPE="Факт",MONTH="4 квартал")),"VISIBLE","HIDDEN")</f>
        <v>HIDDEN</v>
      </c>
      <c r="J1" s="62" t="str">
        <f>IF(PF_TYPE="Факт","VISIBLE","HIDDEN")</f>
        <v>VISIBLE</v>
      </c>
      <c r="K1" s="62" t="str">
        <f>IF(AND(J1="VISIBLE",I1="VISIBLE"),"VISIBLE","HIDDEN")</f>
        <v>HIDDEN</v>
      </c>
      <c r="L1" s="125"/>
      <c r="M1" s="123"/>
    </row>
    <row r="2" spans="1:13" hidden="1" x14ac:dyDescent="0.15">
      <c r="A2" s="123"/>
      <c r="B2" s="62" t="str">
        <f>IF(PF_TYPE="Факт","VISIBLE","HIDDEN")</f>
        <v>VISIBLE</v>
      </c>
      <c r="C2" s="123"/>
      <c r="D2" s="123"/>
      <c r="E2" s="123"/>
      <c r="F2" s="124"/>
      <c r="G2" s="123"/>
      <c r="H2" s="123"/>
      <c r="I2" s="123"/>
      <c r="J2" s="123"/>
      <c r="K2" s="123"/>
      <c r="L2" s="123"/>
      <c r="M2" s="123"/>
    </row>
    <row r="3" spans="1:13" hidden="1" x14ac:dyDescent="0.15">
      <c r="F3" s="126"/>
      <c r="G3" s="126"/>
      <c r="H3" s="126"/>
      <c r="I3" s="126"/>
      <c r="J3" s="126"/>
      <c r="K3" s="126"/>
      <c r="L3" s="126"/>
      <c r="M3" s="126"/>
    </row>
    <row r="4" spans="1:13" hidden="1" x14ac:dyDescent="0.15">
      <c r="F4" s="126"/>
      <c r="G4" s="126"/>
      <c r="H4" s="126"/>
      <c r="I4" s="126"/>
      <c r="J4" s="126"/>
      <c r="K4" s="126"/>
      <c r="L4" s="126"/>
      <c r="M4" s="126"/>
    </row>
    <row r="5" spans="1:13" hidden="1" x14ac:dyDescent="0.15">
      <c r="E5" s="123"/>
      <c r="F5" s="127"/>
      <c r="G5" s="127"/>
      <c r="H5" s="127"/>
      <c r="I5" s="127"/>
      <c r="J5" s="127"/>
      <c r="K5" s="127"/>
      <c r="L5" s="127"/>
      <c r="M5" s="128"/>
    </row>
    <row r="6" spans="1:13" ht="19.5" x14ac:dyDescent="0.15">
      <c r="E6" s="172"/>
      <c r="F6" s="288" t="s">
        <v>241</v>
      </c>
      <c r="G6" s="288"/>
      <c r="H6" s="288"/>
      <c r="I6" s="129"/>
      <c r="J6" s="129"/>
      <c r="K6" s="129"/>
      <c r="L6" s="129"/>
      <c r="M6" s="128"/>
    </row>
    <row r="7" spans="1:13" x14ac:dyDescent="0.15">
      <c r="E7" s="123"/>
      <c r="F7" s="127"/>
      <c r="G7" s="127"/>
      <c r="H7" s="127"/>
      <c r="I7" s="127"/>
      <c r="J7" s="127"/>
      <c r="K7" s="127"/>
      <c r="L7" s="127"/>
    </row>
    <row r="8" spans="1:13" ht="14.25" x14ac:dyDescent="0.15">
      <c r="E8" s="170"/>
      <c r="F8" s="286" t="s">
        <v>229</v>
      </c>
      <c r="G8" s="286" t="s">
        <v>242</v>
      </c>
      <c r="H8" s="286" t="s">
        <v>243</v>
      </c>
      <c r="I8" s="289" t="s">
        <v>244</v>
      </c>
      <c r="J8" s="290"/>
      <c r="K8" s="291"/>
      <c r="L8" s="286" t="s">
        <v>214</v>
      </c>
    </row>
    <row r="9" spans="1:13" ht="14.25" x14ac:dyDescent="0.15">
      <c r="E9" s="170"/>
      <c r="F9" s="287"/>
      <c r="G9" s="287"/>
      <c r="H9" s="287"/>
      <c r="I9" s="130" t="s">
        <v>193</v>
      </c>
      <c r="J9" s="130" t="s">
        <v>171</v>
      </c>
      <c r="K9" s="130" t="s">
        <v>245</v>
      </c>
      <c r="L9" s="287"/>
    </row>
    <row r="10" spans="1:13" ht="14.25" hidden="1" x14ac:dyDescent="0.15">
      <c r="A10" s="62" t="str">
        <f>IF( ISNUMBER(SEARCH($G$10,ACTIVITY)),"VISIBLE","HIDDEN")</f>
        <v>HIDDEN</v>
      </c>
      <c r="B10" s="62"/>
      <c r="C10" s="62"/>
      <c r="D10" s="131"/>
      <c r="E10" s="171"/>
      <c r="F10" s="132">
        <v>1</v>
      </c>
      <c r="G10" s="293" t="s">
        <v>246</v>
      </c>
      <c r="H10" s="293"/>
      <c r="I10" s="293"/>
      <c r="J10" s="293"/>
      <c r="K10" s="293"/>
      <c r="L10" s="293"/>
      <c r="M10" s="123"/>
    </row>
    <row r="11" spans="1:13" ht="33.75" hidden="1" x14ac:dyDescent="0.15">
      <c r="A11" s="62" t="str">
        <f>IF( ISNUMBER(SEARCH($G$10,ACTIVITY)),"VISIBLE","HIDDEN")</f>
        <v>HIDDEN</v>
      </c>
      <c r="B11" s="62"/>
      <c r="C11" s="62"/>
      <c r="D11" s="131">
        <v>1</v>
      </c>
      <c r="E11" s="171"/>
      <c r="F11" s="132" t="s">
        <v>247</v>
      </c>
      <c r="G11" s="133" t="s">
        <v>248</v>
      </c>
      <c r="H11" s="134" t="s">
        <v>249</v>
      </c>
      <c r="I11" s="135"/>
      <c r="J11" s="135"/>
      <c r="K11" s="136">
        <f>I11-J11</f>
        <v>0</v>
      </c>
      <c r="L11" s="137"/>
      <c r="M11" s="123"/>
    </row>
    <row r="12" spans="1:13" ht="14.25" hidden="1" x14ac:dyDescent="0.15">
      <c r="A12" s="62" t="str">
        <f>IF(OR(ISNUMBER(SEARCH({"Услуги по передаче тепловой энергии","Передача тепловой энергии"},ACTIVITY))),"VISIBLE","HIDDEN")</f>
        <v>HIDDEN</v>
      </c>
      <c r="B12" s="62"/>
      <c r="C12" s="62"/>
      <c r="D12" s="131">
        <v>2</v>
      </c>
      <c r="E12" s="171"/>
      <c r="F12" s="132">
        <v>2</v>
      </c>
      <c r="G12" s="292" t="s">
        <v>250</v>
      </c>
      <c r="H12" s="293"/>
      <c r="I12" s="293"/>
      <c r="J12" s="293"/>
      <c r="K12" s="293"/>
      <c r="L12" s="293"/>
      <c r="M12" s="123"/>
    </row>
    <row r="13" spans="1:13" ht="22.5" hidden="1" x14ac:dyDescent="0.15">
      <c r="A13" s="62" t="str">
        <f>IF(OR(ISNUMBER(SEARCH({"Услуги по передаче тепловой энергии","Передача тепловой энергии"},ACTIVITY))),"VISIBLE","HIDDEN")</f>
        <v>HIDDEN</v>
      </c>
      <c r="B13" s="62"/>
      <c r="C13" s="62"/>
      <c r="D13" s="131">
        <v>3</v>
      </c>
      <c r="E13" s="171"/>
      <c r="F13" s="132" t="s">
        <v>251</v>
      </c>
      <c r="G13" s="133" t="s">
        <v>252</v>
      </c>
      <c r="H13" s="134" t="s">
        <v>253</v>
      </c>
      <c r="I13" s="135"/>
      <c r="J13" s="135"/>
      <c r="K13" s="136">
        <f t="shared" ref="K13:K21" si="0">I13-J13</f>
        <v>0</v>
      </c>
      <c r="L13" s="138"/>
      <c r="M13" s="123"/>
    </row>
    <row r="14" spans="1:13" ht="22.5" hidden="1" x14ac:dyDescent="0.15">
      <c r="A14" s="62" t="str">
        <f>IF(OR(ISNUMBER(SEARCH({"Услуги по передаче тепловой энергии","Передача тепловой энергии"},ACTIVITY))),"VISIBLE","HIDDEN")</f>
        <v>HIDDEN</v>
      </c>
      <c r="B14" s="62"/>
      <c r="C14" s="62"/>
      <c r="D14" s="131">
        <v>4</v>
      </c>
      <c r="E14" s="171"/>
      <c r="F14" s="132" t="s">
        <v>254</v>
      </c>
      <c r="G14" s="133" t="s">
        <v>255</v>
      </c>
      <c r="H14" s="134" t="s">
        <v>256</v>
      </c>
      <c r="I14" s="135"/>
      <c r="J14" s="135"/>
      <c r="K14" s="136">
        <f t="shared" si="0"/>
        <v>0</v>
      </c>
      <c r="L14" s="138"/>
      <c r="M14" s="123"/>
    </row>
    <row r="15" spans="1:13" ht="14.25" hidden="1" x14ac:dyDescent="0.15">
      <c r="A15" s="62" t="str">
        <f>IF(ISNUMBER(SEARCH($G$15,ACTIVITY)),"VISIBLE","HIDDEN")</f>
        <v>HIDDEN</v>
      </c>
      <c r="B15" s="62"/>
      <c r="C15" s="62"/>
      <c r="D15" s="131">
        <v>5</v>
      </c>
      <c r="E15" s="171"/>
      <c r="F15" s="132">
        <v>3</v>
      </c>
      <c r="G15" s="293" t="s">
        <v>257</v>
      </c>
      <c r="H15" s="293"/>
      <c r="I15" s="293"/>
      <c r="J15" s="293"/>
      <c r="K15" s="293"/>
      <c r="L15" s="293"/>
      <c r="M15" s="123"/>
    </row>
    <row r="16" spans="1:13" ht="33.75" hidden="1" x14ac:dyDescent="0.15">
      <c r="A16" s="62" t="str">
        <f>IF(ISNUMBER(SEARCH($G$15,ACTIVITY)),"VISIBLE","HIDDEN")</f>
        <v>HIDDEN</v>
      </c>
      <c r="B16" s="62"/>
      <c r="C16" s="62"/>
      <c r="D16" s="131">
        <v>6</v>
      </c>
      <c r="E16" s="171"/>
      <c r="F16" s="132" t="s">
        <v>258</v>
      </c>
      <c r="G16" s="133" t="s">
        <v>248</v>
      </c>
      <c r="H16" s="134" t="s">
        <v>249</v>
      </c>
      <c r="I16" s="135"/>
      <c r="J16" s="135"/>
      <c r="K16" s="136">
        <f t="shared" si="0"/>
        <v>0</v>
      </c>
      <c r="L16" s="138"/>
      <c r="M16" s="123"/>
    </row>
    <row r="17" spans="1:13" ht="22.5" hidden="1" x14ac:dyDescent="0.15">
      <c r="A17" s="62" t="str">
        <f>IF(ISNUMBER(SEARCH($G$15,ACTIVITY)),"VISIBLE","HIDDEN")</f>
        <v>HIDDEN</v>
      </c>
      <c r="B17" s="62"/>
      <c r="C17" s="62"/>
      <c r="D17" s="131">
        <v>7</v>
      </c>
      <c r="E17" s="171"/>
      <c r="F17" s="132" t="s">
        <v>259</v>
      </c>
      <c r="G17" s="133" t="s">
        <v>252</v>
      </c>
      <c r="H17" s="134" t="s">
        <v>253</v>
      </c>
      <c r="I17" s="135"/>
      <c r="J17" s="135"/>
      <c r="K17" s="136">
        <f t="shared" si="0"/>
        <v>0</v>
      </c>
      <c r="L17" s="138"/>
      <c r="M17" s="123"/>
    </row>
    <row r="18" spans="1:13" ht="22.5" hidden="1" x14ac:dyDescent="0.15">
      <c r="A18" s="62" t="str">
        <f>IF(ISNUMBER(SEARCH($G$15,ACTIVITY)),"VISIBLE","HIDDEN")</f>
        <v>HIDDEN</v>
      </c>
      <c r="B18" s="62"/>
      <c r="C18" s="62"/>
      <c r="D18" s="131">
        <v>8</v>
      </c>
      <c r="E18" s="171"/>
      <c r="F18" s="132" t="s">
        <v>260</v>
      </c>
      <c r="G18" s="133" t="s">
        <v>255</v>
      </c>
      <c r="H18" s="134" t="s">
        <v>256</v>
      </c>
      <c r="I18" s="135"/>
      <c r="J18" s="135"/>
      <c r="K18" s="136">
        <f t="shared" si="0"/>
        <v>0</v>
      </c>
      <c r="L18" s="138"/>
      <c r="M18" s="123"/>
    </row>
    <row r="19" spans="1:13" ht="14.25" hidden="1" x14ac:dyDescent="0.15">
      <c r="A19" s="62" t="str">
        <f>IF(OR(ISNUMBER(SEARCH({"Производство электрической и тепловой энергии в режиме комбинированной выработки","Производство тепловой энергии, производимой в режиме комбинированной выработки"},ACTIVITY))),"VISIBLE","HIDDEN")</f>
        <v>HIDDEN</v>
      </c>
      <c r="B19" s="62"/>
      <c r="C19" s="62"/>
      <c r="D19" s="131">
        <v>9</v>
      </c>
      <c r="E19" s="171"/>
      <c r="F19" s="132">
        <v>4</v>
      </c>
      <c r="G19" s="292" t="s">
        <v>261</v>
      </c>
      <c r="H19" s="293"/>
      <c r="I19" s="293"/>
      <c r="J19" s="293"/>
      <c r="K19" s="293"/>
      <c r="L19" s="293"/>
      <c r="M19" s="123"/>
    </row>
    <row r="20" spans="1:13" ht="33.75" hidden="1" x14ac:dyDescent="0.15">
      <c r="A20" s="62" t="str">
        <f>IF(OR(ISNUMBER(SEARCH({"Производство электрической и тепловой энергии в режиме комбинированной выработки","Производство тепловой энергии, производимой в режиме комбинированной выработки"},ACTIVITY))),"VISIBLE","HIDDEN")</f>
        <v>HIDDEN</v>
      </c>
      <c r="B20" s="62"/>
      <c r="C20" s="62"/>
      <c r="D20" s="131">
        <v>10</v>
      </c>
      <c r="E20" s="171"/>
      <c r="F20" s="132" t="s">
        <v>262</v>
      </c>
      <c r="G20" s="133" t="s">
        <v>248</v>
      </c>
      <c r="H20" s="134" t="s">
        <v>249</v>
      </c>
      <c r="I20" s="135"/>
      <c r="J20" s="135"/>
      <c r="K20" s="136">
        <f t="shared" si="0"/>
        <v>0</v>
      </c>
      <c r="L20" s="138"/>
      <c r="M20" s="123"/>
    </row>
    <row r="21" spans="1:13" ht="22.5" hidden="1" x14ac:dyDescent="0.15">
      <c r="A21" s="62" t="str">
        <f>IF(OR(ISNUMBER(SEARCH({"Производство электрической и тепловой энергии в режиме комбинированной выработки","Производство тепловой энергии, производимой в режиме комбинированной выработки"},ACTIVITY))),"VISIBLE","HIDDEN")</f>
        <v>HIDDEN</v>
      </c>
      <c r="B21" s="62"/>
      <c r="C21" s="62"/>
      <c r="D21" s="131">
        <v>11</v>
      </c>
      <c r="E21" s="171"/>
      <c r="F21" s="132" t="s">
        <v>263</v>
      </c>
      <c r="G21" s="133" t="s">
        <v>264</v>
      </c>
      <c r="H21" s="134" t="s">
        <v>265</v>
      </c>
      <c r="I21" s="135"/>
      <c r="J21" s="135"/>
      <c r="K21" s="136">
        <f t="shared" si="0"/>
        <v>0</v>
      </c>
      <c r="L21" s="138"/>
      <c r="M21" s="123"/>
    </row>
    <row r="22" spans="1:13" ht="14.25" x14ac:dyDescent="0.15">
      <c r="A22" s="62" t="str">
        <f>IF(ISNUMBER(SEARCH($G$22,ACTIVITY)),"VISIBLE","HIDDEN")</f>
        <v>VISIBLE</v>
      </c>
      <c r="B22" s="62"/>
      <c r="C22" s="62"/>
      <c r="D22" s="131">
        <v>12</v>
      </c>
      <c r="E22" s="171"/>
      <c r="F22" s="132">
        <v>5</v>
      </c>
      <c r="G22" s="292" t="s">
        <v>266</v>
      </c>
      <c r="H22" s="293"/>
      <c r="I22" s="293"/>
      <c r="J22" s="293"/>
      <c r="K22" s="293"/>
      <c r="L22" s="293"/>
      <c r="M22" s="123"/>
    </row>
    <row r="23" spans="1:13" ht="33.75" x14ac:dyDescent="0.15">
      <c r="A23" s="62" t="str">
        <f>IF(ISNUMBER(SEARCH($G$22,ACTIVITY)),"VISIBLE","HIDDEN")</f>
        <v>VISIBLE</v>
      </c>
      <c r="B23" s="62"/>
      <c r="C23" s="62"/>
      <c r="D23" s="131">
        <v>13</v>
      </c>
      <c r="E23" s="171"/>
      <c r="F23" s="132" t="s">
        <v>267</v>
      </c>
      <c r="G23" s="133" t="s">
        <v>268</v>
      </c>
      <c r="H23" s="132" t="s">
        <v>269</v>
      </c>
      <c r="I23" s="135"/>
      <c r="J23" s="135">
        <v>17.0867</v>
      </c>
      <c r="K23" s="136">
        <f>I23-J23</f>
        <v>-17.0867</v>
      </c>
      <c r="L23" s="138"/>
      <c r="M23" s="123"/>
    </row>
    <row r="24" spans="1:13" ht="14.25" hidden="1" x14ac:dyDescent="0.15">
      <c r="A24" s="62" t="str">
        <f>IF(OR(ISNUMBER(SEARCH({"Услуги по холодному водоснабжению","Подъем, очистка и транспортировка воды","Транспортировка воды"},ACTIVITY))),"VISIBLE","HIDDEN")</f>
        <v>HIDDEN</v>
      </c>
      <c r="B24" s="62"/>
      <c r="C24" s="62"/>
      <c r="D24" s="131"/>
      <c r="E24" s="171"/>
      <c r="F24" s="132">
        <v>6</v>
      </c>
      <c r="G24" s="292" t="s">
        <v>270</v>
      </c>
      <c r="H24" s="293"/>
      <c r="I24" s="293"/>
      <c r="J24" s="293"/>
      <c r="K24" s="293"/>
      <c r="L24" s="293"/>
      <c r="M24" s="123"/>
    </row>
    <row r="25" spans="1:13" ht="33.75" hidden="1" x14ac:dyDescent="0.15">
      <c r="A25" s="62" t="str">
        <f>IF(OR(ISNUMBER(SEARCH({"Услуги по холодному водоснабжению","Подъем, очистка и транспортировка воды","Транспортировка воды"},ACTIVITY))),"VISIBLE","HIDDEN")</f>
        <v>HIDDEN</v>
      </c>
      <c r="B25" s="62"/>
      <c r="C25" s="62"/>
      <c r="D25" s="131">
        <v>1</v>
      </c>
      <c r="E25" s="171"/>
      <c r="F25" s="132" t="s">
        <v>271</v>
      </c>
      <c r="G25" s="133" t="s">
        <v>272</v>
      </c>
      <c r="H25" s="134" t="s">
        <v>269</v>
      </c>
      <c r="I25" s="135"/>
      <c r="J25" s="135"/>
      <c r="K25" s="136">
        <f>I25-J25</f>
        <v>0</v>
      </c>
      <c r="L25" s="138"/>
      <c r="M25" s="123"/>
    </row>
    <row r="26" spans="1:13" ht="33.75" hidden="1" x14ac:dyDescent="0.15">
      <c r="A26" s="62" t="str">
        <f>IF(OR(ISNUMBER(SEARCH({"Услуги по холодному водоснабжению","Подъем, очистка и транспортировка воды","Транспортировка воды"},ACTIVITY))),"VISIBLE","HIDDEN")</f>
        <v>HIDDEN</v>
      </c>
      <c r="B26" s="62"/>
      <c r="C26" s="62"/>
      <c r="D26" s="131">
        <v>2</v>
      </c>
      <c r="E26" s="171"/>
      <c r="F26" s="132" t="s">
        <v>273</v>
      </c>
      <c r="G26" s="133" t="s">
        <v>274</v>
      </c>
      <c r="H26" s="134" t="s">
        <v>275</v>
      </c>
      <c r="I26" s="135"/>
      <c r="J26" s="135"/>
      <c r="K26" s="136">
        <f>I26-J26</f>
        <v>0</v>
      </c>
      <c r="L26" s="138"/>
      <c r="M26" s="123"/>
    </row>
    <row r="27" spans="1:13" ht="33.75" hidden="1" x14ac:dyDescent="0.15">
      <c r="A27" s="62" t="str">
        <f>IF(OR(ISNUMBER(SEARCH({"Услуги по холодному водоснабжению","Подъем, очистка и транспортировка воды","Транспортировка воды"},ACTIVITY))),"VISIBLE","HIDDEN")</f>
        <v>HIDDEN</v>
      </c>
      <c r="B27" s="62"/>
      <c r="C27" s="62"/>
      <c r="D27" s="131">
        <v>3</v>
      </c>
      <c r="E27" s="171"/>
      <c r="F27" s="132" t="s">
        <v>276</v>
      </c>
      <c r="G27" s="133" t="s">
        <v>277</v>
      </c>
      <c r="H27" s="134" t="s">
        <v>275</v>
      </c>
      <c r="I27" s="135"/>
      <c r="J27" s="135"/>
      <c r="K27" s="136">
        <f>I27-J27</f>
        <v>0</v>
      </c>
      <c r="L27" s="138"/>
      <c r="M27" s="123"/>
    </row>
    <row r="28" spans="1:13" ht="14.25" hidden="1" x14ac:dyDescent="0.15">
      <c r="A28" s="62" t="str">
        <f>IF(OR(ISNUMBER(SEARCH({"Услуги по водоотведению","Прием, транспортировка и очистка сточных вод","Транспортировка стоков","Ливневая канализация"},ACTIVITY))),"VISIBLE","HIDDEN")</f>
        <v>HIDDEN</v>
      </c>
      <c r="B28" s="62"/>
      <c r="C28" s="62"/>
      <c r="D28" s="131">
        <v>4</v>
      </c>
      <c r="E28" s="171"/>
      <c r="F28" s="132">
        <v>7</v>
      </c>
      <c r="G28" s="292" t="s">
        <v>278</v>
      </c>
      <c r="H28" s="293"/>
      <c r="I28" s="293"/>
      <c r="J28" s="293"/>
      <c r="K28" s="293">
        <f>I28-J28</f>
        <v>0</v>
      </c>
      <c r="L28" s="293"/>
      <c r="M28" s="123"/>
    </row>
    <row r="29" spans="1:13" ht="33.75" hidden="1" x14ac:dyDescent="0.15">
      <c r="A29" s="62" t="str">
        <f>IF(OR(ISNUMBER(SEARCH({"Услуги по водоотведению","Прием, транспортировка и очистка сточных вод","Транспортировка стоков","Ливневая канализация"},ACTIVITY))),"VISIBLE","HIDDEN")</f>
        <v>HIDDEN</v>
      </c>
      <c r="B29" s="62"/>
      <c r="C29" s="62"/>
      <c r="D29" s="131">
        <v>5</v>
      </c>
      <c r="E29" s="171"/>
      <c r="F29" s="132" t="s">
        <v>279</v>
      </c>
      <c r="G29" s="133" t="s">
        <v>280</v>
      </c>
      <c r="H29" s="134" t="s">
        <v>275</v>
      </c>
      <c r="I29" s="135"/>
      <c r="J29" s="135"/>
      <c r="K29" s="136">
        <f>I29-J29</f>
        <v>0</v>
      </c>
      <c r="L29" s="138"/>
      <c r="M29" s="123"/>
    </row>
    <row r="30" spans="1:13" ht="33.75" hidden="1" x14ac:dyDescent="0.15">
      <c r="A30" s="62" t="str">
        <f>IF(OR(ISNUMBER(SEARCH({"Услуги по водоотведению","Прием, транспортировка и очистка сточных вод","Транспортировка стоков","Ливневая канализация"},ACTIVITY))),"VISIBLE","HIDDEN")</f>
        <v>HIDDEN</v>
      </c>
      <c r="B30" s="62"/>
      <c r="C30" s="62"/>
      <c r="D30" s="131"/>
      <c r="E30" s="171"/>
      <c r="F30" s="132" t="s">
        <v>281</v>
      </c>
      <c r="G30" s="133" t="s">
        <v>282</v>
      </c>
      <c r="H30" s="134" t="s">
        <v>275</v>
      </c>
      <c r="I30" s="135"/>
      <c r="J30" s="135"/>
      <c r="K30" s="136">
        <f t="shared" ref="K30:K35" si="1">I30-J30</f>
        <v>0</v>
      </c>
      <c r="L30" s="138"/>
      <c r="M30" s="123"/>
    </row>
    <row r="31" spans="1:13" ht="14.25" hidden="1" x14ac:dyDescent="0.15">
      <c r="A31" s="62" t="str">
        <f>IF(ISNUMBER(SEARCH($G$31,ACTIVITY)),"VISIBLE","HIDDEN")</f>
        <v>HIDDEN</v>
      </c>
      <c r="B31" s="62"/>
      <c r="C31" s="62"/>
      <c r="D31" s="131"/>
      <c r="E31" s="171"/>
      <c r="F31" s="132">
        <v>8</v>
      </c>
      <c r="G31" s="293" t="s">
        <v>283</v>
      </c>
      <c r="H31" s="293"/>
      <c r="I31" s="293"/>
      <c r="J31" s="293"/>
      <c r="K31" s="293">
        <f t="shared" si="1"/>
        <v>0</v>
      </c>
      <c r="L31" s="293"/>
      <c r="M31" s="123"/>
    </row>
    <row r="32" spans="1:13" ht="22.5" hidden="1" x14ac:dyDescent="0.15">
      <c r="A32" s="62" t="str">
        <f>IF(ISNUMBER(SEARCH($G$31,ACTIVITY)),"VISIBLE","HIDDEN")</f>
        <v>HIDDEN</v>
      </c>
      <c r="B32" s="62"/>
      <c r="C32" s="62"/>
      <c r="D32" s="131"/>
      <c r="E32" s="171"/>
      <c r="F32" s="132" t="s">
        <v>284</v>
      </c>
      <c r="G32" s="133" t="s">
        <v>285</v>
      </c>
      <c r="H32" s="134" t="s">
        <v>286</v>
      </c>
      <c r="I32" s="135"/>
      <c r="J32" s="135"/>
      <c r="K32" s="136">
        <f t="shared" si="1"/>
        <v>0</v>
      </c>
      <c r="L32" s="138"/>
      <c r="M32" s="123"/>
    </row>
    <row r="33" spans="1:13" ht="14.25" hidden="1" x14ac:dyDescent="0.15">
      <c r="A33" s="62" t="str">
        <f>IF(OR(ISNUMBER(SEARCH({"Обращение с твердыми коммунальными отходами","Обработка твердых коммунальных отходов","Обезвреживание твердых коммунальных отходов","Захоронение твердых коммунальных отходов"},ACTIVITY))),"VISIBLE","HIDDEN")</f>
        <v>HIDDEN</v>
      </c>
      <c r="B33" s="62"/>
      <c r="C33" s="62"/>
      <c r="D33" s="131"/>
      <c r="E33" s="171"/>
      <c r="F33" s="132">
        <v>9</v>
      </c>
      <c r="G33" s="292" t="s">
        <v>287</v>
      </c>
      <c r="H33" s="293"/>
      <c r="I33" s="293"/>
      <c r="J33" s="293"/>
      <c r="K33" s="293"/>
      <c r="L33" s="293"/>
      <c r="M33" s="123"/>
    </row>
    <row r="34" spans="1:13" ht="22.5" hidden="1" x14ac:dyDescent="0.15">
      <c r="A34" s="62" t="str">
        <f>IF(OR(ISNUMBER(SEARCH({"Обращение с твердыми коммунальными отходами","Обработка твердых коммунальных отходов","Обезвреживание твердых коммунальных отходов","Захоронение твердых коммунальных отходов"},ACTIVITY))),"VISIBLE","HIDDEN")</f>
        <v>HIDDEN</v>
      </c>
      <c r="B34" s="62"/>
      <c r="C34" s="62"/>
      <c r="D34" s="131"/>
      <c r="E34" s="171"/>
      <c r="F34" s="132" t="s">
        <v>288</v>
      </c>
      <c r="G34" s="133" t="s">
        <v>289</v>
      </c>
      <c r="H34" s="134" t="s">
        <v>290</v>
      </c>
      <c r="I34" s="135"/>
      <c r="J34" s="135"/>
      <c r="K34" s="136">
        <f t="shared" si="1"/>
        <v>0</v>
      </c>
      <c r="L34" s="138"/>
      <c r="M34" s="123"/>
    </row>
    <row r="35" spans="1:13" ht="45" hidden="1" x14ac:dyDescent="0.15">
      <c r="A35" s="62" t="str">
        <f>IF(OR(ISNUMBER(SEARCH({"Обращение с твердыми коммунальными отходами","Обработка твердых коммунальных отходов","Обезвреживание твердых коммунальных отходов","Захоронение твердых коммунальных отходов"},ACTIVITY))),"VISIBLE","HIDDEN")</f>
        <v>HIDDEN</v>
      </c>
      <c r="B35" s="62"/>
      <c r="C35" s="62"/>
      <c r="D35" s="131"/>
      <c r="E35" s="171"/>
      <c r="F35" s="132" t="s">
        <v>291</v>
      </c>
      <c r="G35" s="133" t="s">
        <v>292</v>
      </c>
      <c r="H35" s="134" t="s">
        <v>293</v>
      </c>
      <c r="I35" s="135"/>
      <c r="J35" s="135"/>
      <c r="K35" s="136">
        <f t="shared" si="1"/>
        <v>0</v>
      </c>
      <c r="L35" s="138"/>
      <c r="M35" s="123"/>
    </row>
  </sheetData>
  <sheetProtection sheet="1" objects="1" scenarios="1" formatColumns="0" formatRows="0"/>
  <mergeCells count="15">
    <mergeCell ref="G28:L28"/>
    <mergeCell ref="G31:L31"/>
    <mergeCell ref="G33:L33"/>
    <mergeCell ref="G10:L10"/>
    <mergeCell ref="G12:L12"/>
    <mergeCell ref="G15:L15"/>
    <mergeCell ref="G19:L19"/>
    <mergeCell ref="G22:L22"/>
    <mergeCell ref="G24:L24"/>
    <mergeCell ref="L8:L9"/>
    <mergeCell ref="F6:H6"/>
    <mergeCell ref="F8:F9"/>
    <mergeCell ref="G8:G9"/>
    <mergeCell ref="H8:H9"/>
    <mergeCell ref="I8:K8"/>
  </mergeCells>
  <dataValidations count="2">
    <dataValidation type="decimal" allowBlank="1" showErrorMessage="1" errorTitle="Ошибка" error="Допускается ввод только действительных чисел!" sqref="I23:J23 I11:J11 I13:J14 I16:J18 I20:J21 I25:J32 I34:J35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L23 L11 L13:L14 L16:L18 L20:L21 L25:L32 L34:L35">
      <formula1>900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G14"/>
  <sheetViews>
    <sheetView showGridLines="0" topLeftCell="D6" zoomScaleNormal="100" workbookViewId="0">
      <selection activeCell="E7" sqref="E7:F7"/>
    </sheetView>
  </sheetViews>
  <sheetFormatPr defaultRowHeight="11.25" x14ac:dyDescent="0.15"/>
  <cols>
    <col min="1" max="1" width="37.140625" style="87" hidden="1" customWidth="1"/>
    <col min="2" max="2" width="7.7109375" style="87" hidden="1" customWidth="1"/>
    <col min="3" max="3" width="2.140625" style="87" hidden="1" customWidth="1"/>
    <col min="4" max="4" width="3.7109375" style="2" customWidth="1"/>
    <col min="5" max="5" width="4.7109375" style="2" customWidth="1"/>
    <col min="6" max="6" width="90.42578125" style="2" customWidth="1"/>
    <col min="7" max="16384" width="9.140625" style="2"/>
  </cols>
  <sheetData>
    <row r="1" spans="1:7" ht="14.25" hidden="1" x14ac:dyDescent="0.15">
      <c r="A1" s="86"/>
    </row>
    <row r="2" spans="1:7" hidden="1" x14ac:dyDescent="0.15">
      <c r="B2" s="88"/>
    </row>
    <row r="3" spans="1:7" hidden="1" x14ac:dyDescent="0.15"/>
    <row r="4" spans="1:7" hidden="1" x14ac:dyDescent="0.15"/>
    <row r="5" spans="1:7" hidden="1" x14ac:dyDescent="0.15">
      <c r="B5" s="88"/>
    </row>
    <row r="6" spans="1:7" s="6" customFormat="1" x14ac:dyDescent="0.15">
      <c r="A6" s="36"/>
      <c r="B6" s="36"/>
      <c r="C6" s="36"/>
      <c r="E6" s="89"/>
      <c r="F6" s="89"/>
    </row>
    <row r="7" spans="1:7" s="93" customFormat="1" ht="19.5" x14ac:dyDescent="0.15">
      <c r="A7" s="90"/>
      <c r="B7" s="91"/>
      <c r="C7" s="92"/>
      <c r="D7" s="173"/>
      <c r="E7" s="294" t="s">
        <v>202</v>
      </c>
      <c r="F7" s="295"/>
    </row>
    <row r="8" spans="1:7" s="6" customFormat="1" x14ac:dyDescent="0.15">
      <c r="A8" s="36"/>
      <c r="B8" s="36"/>
      <c r="C8" s="36"/>
      <c r="E8" s="94"/>
      <c r="F8" s="94"/>
    </row>
    <row r="9" spans="1:7" s="64" customFormat="1" ht="14.25" x14ac:dyDescent="0.15">
      <c r="A9" s="7"/>
      <c r="B9" s="7"/>
      <c r="C9" s="7"/>
      <c r="D9" s="95"/>
      <c r="E9" s="96" t="s">
        <v>201</v>
      </c>
      <c r="F9" s="97"/>
    </row>
    <row r="10" spans="1:7" ht="12" customHeight="1" x14ac:dyDescent="0.15">
      <c r="D10" s="98"/>
      <c r="E10" s="99"/>
      <c r="F10" s="100" t="s">
        <v>203</v>
      </c>
      <c r="G10" s="64"/>
    </row>
    <row r="11" spans="1:7" ht="20.100000000000001" customHeight="1" x14ac:dyDescent="0.15">
      <c r="D11" s="98"/>
      <c r="E11" s="98"/>
      <c r="F11" s="98"/>
      <c r="G11" s="64"/>
    </row>
    <row r="12" spans="1:7" x14ac:dyDescent="0.15">
      <c r="G12" s="64"/>
    </row>
    <row r="13" spans="1:7" x14ac:dyDescent="0.15">
      <c r="G13" s="64"/>
    </row>
    <row r="14" spans="1:7" x14ac:dyDescent="0.15">
      <c r="G14" s="64"/>
    </row>
  </sheetData>
  <sheetProtection sheet="1" objects="1" scenarios="1" formatColumns="0" formatRows="0"/>
  <mergeCells count="1">
    <mergeCell ref="E7:F7"/>
  </mergeCells>
  <printOptions horizontalCentered="1"/>
  <pageMargins left="0.24000000000000002" right="0.24000000000000002" top="0.24000000000000002" bottom="0.24000000000000002" header="0.24000000000000002" footer="0.24000000000000002"/>
  <pageSetup paperSize="9" scale="81" fitToHeight="0" orientation="portrait" horizontalDpi="200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2:E4"/>
  <sheetViews>
    <sheetView showGridLines="0" zoomScaleNormal="100" workbookViewId="0">
      <pane ySplit="4" topLeftCell="A5" activePane="bottomLeft" state="frozen"/>
      <selection pane="bottomLeft" activeCell="A5" sqref="A5"/>
    </sheetView>
  </sheetViews>
  <sheetFormatPr defaultRowHeight="11.25" x14ac:dyDescent="0.15"/>
  <cols>
    <col min="1" max="1" width="4.7109375" style="2" customWidth="1"/>
    <col min="2" max="3" width="35.5703125" style="2" customWidth="1"/>
    <col min="4" max="4" width="103.28515625" style="2" customWidth="1"/>
    <col min="5" max="5" width="17.7109375" style="2" customWidth="1"/>
    <col min="6" max="16384" width="9.140625" style="2"/>
  </cols>
  <sheetData>
    <row r="2" spans="2:5" ht="21.75" customHeight="1" x14ac:dyDescent="0.15">
      <c r="B2" s="296" t="s">
        <v>86</v>
      </c>
      <c r="C2" s="296"/>
      <c r="D2" s="296"/>
      <c r="E2" s="296"/>
    </row>
    <row r="4" spans="2:5" ht="21.75" customHeight="1" x14ac:dyDescent="0.15">
      <c r="B4" s="241" t="s">
        <v>147</v>
      </c>
      <c r="C4" s="241" t="s">
        <v>148</v>
      </c>
      <c r="D4" s="241" t="s">
        <v>3</v>
      </c>
      <c r="E4" s="241" t="s">
        <v>102</v>
      </c>
    </row>
  </sheetData>
  <sheetProtection password="FA9C" sheet="1" objects="1" scenarios="1" formatColumns="0" formatRows="0" autoFilter="0"/>
  <autoFilter ref="B4:E4"/>
  <dataConsolidate/>
  <mergeCells count="1">
    <mergeCell ref="B2:E2"/>
  </mergeCells>
  <phoneticPr fontId="7" type="noConversion"/>
  <pageMargins left="0.75" right="0.75" top="1" bottom="1" header="0.5" footer="0.5"/>
  <pageSetup paperSize="9" orientation="portrait" verticalDpi="9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t_union">
    <tabColor indexed="47"/>
  </sheetPr>
  <dimension ref="A2:Q46"/>
  <sheetViews>
    <sheetView showGridLines="0" zoomScaleNormal="100" workbookViewId="0">
      <pane xSplit="2" topLeftCell="C1" activePane="topRight" state="frozen"/>
      <selection pane="topRight" activeCell="C1" sqref="C1"/>
    </sheetView>
  </sheetViews>
  <sheetFormatPr defaultRowHeight="12" customHeight="1" x14ac:dyDescent="0.15"/>
  <cols>
    <col min="1" max="1" width="23.140625" bestFit="1" customWidth="1"/>
    <col min="2" max="2" width="22.85546875" bestFit="1" customWidth="1"/>
    <col min="3" max="3" width="19.85546875" style="175" customWidth="1"/>
    <col min="4" max="4" width="3.7109375" style="176" customWidth="1"/>
    <col min="5" max="5" width="3.7109375" style="48" bestFit="1" customWidth="1"/>
    <col min="6" max="6" width="12.28515625" style="48" customWidth="1"/>
    <col min="7" max="7" width="13.28515625" style="48" customWidth="1"/>
    <col min="8" max="8" width="13.42578125" style="48" customWidth="1"/>
    <col min="9" max="9" width="9.5703125" style="48" customWidth="1"/>
    <col min="10" max="11" width="6.28515625" style="48" bestFit="1" customWidth="1"/>
    <col min="12" max="12" width="9.140625" style="48" customWidth="1"/>
    <col min="13" max="14" width="6.28515625" style="48" bestFit="1" customWidth="1"/>
    <col min="15" max="15" width="16.7109375" style="48" bestFit="1" customWidth="1"/>
    <col min="16" max="16" width="13.28515625" style="48" customWidth="1"/>
    <col min="17" max="17" width="3.7109375" style="48" customWidth="1"/>
    <col min="18" max="16384" width="9.140625" style="48"/>
  </cols>
  <sheetData>
    <row r="2" spans="1:17" ht="12" customHeight="1" x14ac:dyDescent="0.15">
      <c r="A2" s="174" t="s">
        <v>296</v>
      </c>
      <c r="B2" s="174" t="s">
        <v>297</v>
      </c>
    </row>
    <row r="3" spans="1:17" s="101" customFormat="1" ht="14.25" x14ac:dyDescent="0.2">
      <c r="B3" s="267"/>
      <c r="D3" s="268" t="s">
        <v>201</v>
      </c>
      <c r="E3" s="164"/>
      <c r="F3" s="179" t="str">
        <f>D3</f>
        <v>1</v>
      </c>
      <c r="G3" s="269"/>
      <c r="H3" s="269"/>
      <c r="I3" s="269"/>
      <c r="J3" s="120"/>
    </row>
    <row r="4" spans="1:17" s="101" customFormat="1" ht="11.25" hidden="1" customHeight="1" x14ac:dyDescent="0.15">
      <c r="B4" s="267"/>
      <c r="D4" s="268"/>
      <c r="F4" s="181" t="str">
        <f>F3&amp;".0"</f>
        <v>1.0</v>
      </c>
      <c r="G4" s="182"/>
      <c r="H4" s="182"/>
      <c r="I4" s="182"/>
      <c r="J4" s="120"/>
    </row>
    <row r="5" spans="1:17" s="101" customFormat="1" ht="11.25" x14ac:dyDescent="0.15">
      <c r="B5" s="267"/>
      <c r="D5" s="268"/>
      <c r="F5" s="99"/>
      <c r="G5" s="183" t="s">
        <v>203</v>
      </c>
      <c r="H5" s="111"/>
      <c r="I5" s="112"/>
      <c r="J5" s="120"/>
    </row>
    <row r="7" spans="1:17" ht="12" customHeight="1" x14ac:dyDescent="0.15">
      <c r="A7" s="174" t="s">
        <v>298</v>
      </c>
      <c r="B7" s="174" t="s">
        <v>297</v>
      </c>
    </row>
    <row r="9" spans="1:17" s="101" customFormat="1" ht="14.25" x14ac:dyDescent="0.15">
      <c r="B9"/>
      <c r="D9" s="176"/>
      <c r="E9" s="185" t="s">
        <v>299</v>
      </c>
      <c r="F9" s="186"/>
      <c r="G9" s="187"/>
      <c r="H9" s="188"/>
      <c r="I9" s="188"/>
      <c r="J9" s="120"/>
    </row>
    <row r="11" spans="1:17" ht="12" customHeight="1" x14ac:dyDescent="0.15">
      <c r="A11" s="174" t="s">
        <v>300</v>
      </c>
      <c r="B11" s="174" t="s">
        <v>301</v>
      </c>
    </row>
    <row r="13" spans="1:17" s="101" customFormat="1" ht="14.25" x14ac:dyDescent="0.2">
      <c r="D13" s="268" t="s">
        <v>201</v>
      </c>
      <c r="E13" s="164"/>
      <c r="F13" s="179" t="str">
        <f>D13</f>
        <v>1</v>
      </c>
      <c r="G13" s="269"/>
      <c r="H13" s="269"/>
      <c r="I13" s="269"/>
      <c r="J13" s="118"/>
      <c r="K13" s="118"/>
      <c r="L13" s="118"/>
      <c r="M13" s="118"/>
      <c r="N13" s="118"/>
      <c r="Q13" s="180"/>
    </row>
    <row r="14" spans="1:17" s="101" customFormat="1" ht="11.25" hidden="1" x14ac:dyDescent="0.15">
      <c r="D14" s="268"/>
      <c r="F14" s="207"/>
      <c r="G14" s="208"/>
      <c r="H14" s="208"/>
      <c r="I14" s="208"/>
      <c r="J14" s="208"/>
      <c r="K14" s="208"/>
      <c r="L14" s="208"/>
      <c r="M14" s="208"/>
      <c r="N14" s="208"/>
      <c r="Q14" s="180"/>
    </row>
    <row r="15" spans="1:17" s="101" customFormat="1" ht="11.25" hidden="1" x14ac:dyDescent="0.15">
      <c r="D15" s="268"/>
      <c r="F15" s="148"/>
      <c r="G15" s="139" t="s">
        <v>203</v>
      </c>
      <c r="H15" s="149"/>
      <c r="I15" s="140"/>
      <c r="J15" s="140"/>
      <c r="K15" s="140"/>
      <c r="L15" s="140"/>
      <c r="M15" s="140"/>
      <c r="N15" s="140"/>
      <c r="Q15" s="180"/>
    </row>
    <row r="16" spans="1:17" ht="14.25" x14ac:dyDescent="0.15">
      <c r="P16" s="177"/>
      <c r="Q16" s="178"/>
    </row>
    <row r="19" spans="1:17" ht="12" customHeight="1" x14ac:dyDescent="0.15">
      <c r="A19" s="174" t="s">
        <v>300</v>
      </c>
      <c r="B19" s="174" t="s">
        <v>301</v>
      </c>
    </row>
    <row r="20" spans="1:17" s="101" customFormat="1" ht="11.25" x14ac:dyDescent="0.15">
      <c r="D20" s="176"/>
      <c r="E20" s="275" t="s">
        <v>299</v>
      </c>
      <c r="F20" s="297"/>
      <c r="G20" s="279"/>
      <c r="H20" s="279"/>
      <c r="I20" s="279"/>
      <c r="J20" s="122"/>
      <c r="K20" s="122"/>
      <c r="L20" s="122"/>
      <c r="M20" s="122"/>
      <c r="N20" s="119"/>
      <c r="Q20" s="180"/>
    </row>
    <row r="21" spans="1:17" s="101" customFormat="1" ht="14.25" x14ac:dyDescent="0.15">
      <c r="D21" s="176"/>
      <c r="E21" s="275"/>
      <c r="F21" s="277"/>
      <c r="G21" s="279"/>
      <c r="H21" s="279"/>
      <c r="I21" s="279"/>
      <c r="J21" s="215"/>
      <c r="K21" s="216"/>
      <c r="L21" s="217" t="str">
        <f>F20&amp;".1"</f>
        <v>.1</v>
      </c>
      <c r="M21" s="220"/>
      <c r="N21" s="218"/>
      <c r="Q21" s="180"/>
    </row>
    <row r="22" spans="1:17" s="101" customFormat="1" ht="11.25" x14ac:dyDescent="0.15">
      <c r="D22" s="176"/>
      <c r="E22" s="275"/>
      <c r="F22" s="278"/>
      <c r="G22" s="279"/>
      <c r="H22" s="279"/>
      <c r="I22" s="281"/>
      <c r="J22" s="159"/>
      <c r="K22" s="140"/>
      <c r="L22" s="140"/>
      <c r="M22" s="219" t="s">
        <v>203</v>
      </c>
      <c r="N22" s="141"/>
      <c r="Q22" s="180"/>
    </row>
    <row r="25" spans="1:17" ht="12" customHeight="1" x14ac:dyDescent="0.15">
      <c r="A25" s="174" t="s">
        <v>304</v>
      </c>
      <c r="B25" s="174" t="s">
        <v>301</v>
      </c>
    </row>
    <row r="26" spans="1:17" s="101" customFormat="1" ht="14.25" x14ac:dyDescent="0.15">
      <c r="D26" s="176"/>
      <c r="E26" s="191" t="s">
        <v>299</v>
      </c>
      <c r="F26" s="48"/>
      <c r="G26" s="48"/>
      <c r="H26" s="48"/>
      <c r="I26" s="48"/>
      <c r="J26" s="192"/>
      <c r="K26" s="193" t="s">
        <v>299</v>
      </c>
      <c r="L26" s="223"/>
      <c r="M26" s="224"/>
      <c r="N26" s="190"/>
      <c r="Q26" s="180"/>
    </row>
    <row r="28" spans="1:17" ht="12" customHeight="1" x14ac:dyDescent="0.15">
      <c r="A28" s="174" t="s">
        <v>302</v>
      </c>
      <c r="B28" s="174" t="s">
        <v>303</v>
      </c>
    </row>
    <row r="30" spans="1:17" s="101" customFormat="1" ht="14.25" x14ac:dyDescent="0.2">
      <c r="D30" s="268" t="s">
        <v>201</v>
      </c>
      <c r="E30" s="164"/>
      <c r="F30" s="209" t="str">
        <f>D30</f>
        <v>1</v>
      </c>
      <c r="G30" s="284"/>
      <c r="H30" s="284"/>
      <c r="I30" s="284"/>
      <c r="J30" s="122"/>
      <c r="K30" s="122"/>
      <c r="L30" s="122"/>
      <c r="M30" s="122"/>
      <c r="N30" s="122"/>
      <c r="O30" s="122"/>
      <c r="P30" s="210"/>
    </row>
    <row r="31" spans="1:17" s="101" customFormat="1" ht="11.25" hidden="1" x14ac:dyDescent="0.15">
      <c r="D31" s="268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3"/>
    </row>
    <row r="32" spans="1:17" s="101" customFormat="1" ht="11.25" hidden="1" x14ac:dyDescent="0.15">
      <c r="D32" s="268"/>
      <c r="F32" s="159"/>
      <c r="G32" s="214" t="s">
        <v>203</v>
      </c>
      <c r="H32" s="161"/>
      <c r="I32" s="140"/>
      <c r="J32" s="140"/>
      <c r="K32" s="140"/>
      <c r="L32" s="140"/>
      <c r="M32" s="140"/>
      <c r="N32" s="140"/>
      <c r="O32" s="140"/>
      <c r="P32" s="141"/>
    </row>
    <row r="33" spans="1:16" ht="14.25" x14ac:dyDescent="0.15"/>
    <row r="34" spans="1:16" ht="14.25" x14ac:dyDescent="0.15"/>
    <row r="35" spans="1:16" ht="12" customHeight="1" x14ac:dyDescent="0.15">
      <c r="A35" s="174" t="s">
        <v>305</v>
      </c>
      <c r="B35" s="174" t="s">
        <v>303</v>
      </c>
    </row>
    <row r="36" spans="1:16" s="101" customFormat="1" ht="11.25" x14ac:dyDescent="0.15">
      <c r="D36" s="176"/>
      <c r="E36" s="285" t="s">
        <v>299</v>
      </c>
      <c r="F36" s="297"/>
      <c r="G36" s="279"/>
      <c r="H36" s="279"/>
      <c r="I36" s="279"/>
      <c r="J36" s="122"/>
      <c r="K36" s="122"/>
      <c r="L36" s="122"/>
      <c r="M36" s="122"/>
      <c r="N36" s="122"/>
      <c r="O36" s="122"/>
      <c r="P36" s="119"/>
    </row>
    <row r="37" spans="1:16" s="101" customFormat="1" ht="14.25" x14ac:dyDescent="0.15">
      <c r="D37" s="176"/>
      <c r="E37" s="285"/>
      <c r="F37" s="277"/>
      <c r="G37" s="279"/>
      <c r="H37" s="279"/>
      <c r="I37" s="279"/>
      <c r="J37" s="122"/>
      <c r="K37" s="195" t="s">
        <v>299</v>
      </c>
      <c r="L37" s="189" t="str">
        <f>F36&amp;".1"</f>
        <v>.1</v>
      </c>
      <c r="M37" s="187"/>
      <c r="N37" s="194"/>
      <c r="O37" s="190"/>
      <c r="P37" s="190"/>
    </row>
    <row r="38" spans="1:16" s="101" customFormat="1" ht="11.25" x14ac:dyDescent="0.15">
      <c r="D38" s="176"/>
      <c r="E38" s="285"/>
      <c r="F38" s="278"/>
      <c r="G38" s="279"/>
      <c r="H38" s="279"/>
      <c r="I38" s="279"/>
      <c r="J38" s="99"/>
      <c r="K38" s="112"/>
      <c r="L38" s="112"/>
      <c r="M38" s="183" t="s">
        <v>203</v>
      </c>
      <c r="N38" s="112"/>
      <c r="O38" s="112"/>
      <c r="P38" s="184"/>
    </row>
    <row r="39" spans="1:16" ht="12" customHeight="1" x14ac:dyDescent="0.15">
      <c r="A39" s="174" t="s">
        <v>306</v>
      </c>
      <c r="B39" s="174" t="s">
        <v>301</v>
      </c>
    </row>
    <row r="40" spans="1:16" s="101" customFormat="1" ht="14.25" x14ac:dyDescent="0.15">
      <c r="D40" s="176"/>
      <c r="E40" s="191"/>
      <c r="F40" s="48"/>
      <c r="G40" s="48"/>
      <c r="H40" s="48"/>
      <c r="I40" s="48"/>
      <c r="J40" s="122"/>
      <c r="K40" s="193" t="s">
        <v>299</v>
      </c>
      <c r="L40" s="189" t="str">
        <f>F39&amp;".1"</f>
        <v>.1</v>
      </c>
      <c r="M40" s="187"/>
      <c r="N40" s="194"/>
      <c r="O40" s="190"/>
      <c r="P40" s="190"/>
    </row>
    <row r="42" spans="1:16" s="64" customFormat="1" ht="14.25" x14ac:dyDescent="0.15">
      <c r="A42" s="7"/>
      <c r="B42" s="7"/>
      <c r="C42" s="7"/>
      <c r="D42" s="196" t="s">
        <v>299</v>
      </c>
      <c r="E42" s="197">
        <f>ROW()-8</f>
        <v>34</v>
      </c>
      <c r="F42" s="198"/>
    </row>
    <row r="45" spans="1:16" ht="12" customHeight="1" x14ac:dyDescent="0.15">
      <c r="A45" s="174" t="s">
        <v>307</v>
      </c>
      <c r="B45" s="174" t="s">
        <v>308</v>
      </c>
    </row>
    <row r="46" spans="1:16" s="103" customFormat="1" ht="14.25" x14ac:dyDescent="0.2">
      <c r="B46" s="199"/>
      <c r="C46" s="114"/>
      <c r="D46" s="200"/>
      <c r="E46" s="201"/>
      <c r="F46" s="202"/>
      <c r="G46" s="202"/>
      <c r="H46" s="65" t="s">
        <v>156</v>
      </c>
      <c r="I46" s="203"/>
      <c r="J46" s="61"/>
      <c r="K46" s="204"/>
      <c r="L46" s="205"/>
      <c r="M46" s="63"/>
      <c r="N46" s="206"/>
      <c r="P46" s="109"/>
    </row>
  </sheetData>
  <sheetProtection formatColumns="0" formatRows="0"/>
  <mergeCells count="17">
    <mergeCell ref="I36:I38"/>
    <mergeCell ref="F20:F22"/>
    <mergeCell ref="G20:G22"/>
    <mergeCell ref="E36:E38"/>
    <mergeCell ref="F36:F38"/>
    <mergeCell ref="G36:G38"/>
    <mergeCell ref="H36:H38"/>
    <mergeCell ref="D30:D32"/>
    <mergeCell ref="G30:I30"/>
    <mergeCell ref="B3:B5"/>
    <mergeCell ref="D3:D5"/>
    <mergeCell ref="G3:I3"/>
    <mergeCell ref="D13:D15"/>
    <mergeCell ref="G13:I13"/>
    <mergeCell ref="H20:H22"/>
    <mergeCell ref="I20:I22"/>
    <mergeCell ref="E20:E22"/>
  </mergeCells>
  <dataValidations count="8">
    <dataValidation type="list" allowBlank="1" showInputMessage="1" showErrorMessage="1" sqref="M46">
      <formula1>list_docs</formula1>
    </dataValidation>
    <dataValidation allowBlank="1" showInputMessage="1" showErrorMessage="1" prompt="по двойному клику" sqref="H46"/>
    <dataValidation type="date" allowBlank="1" showInputMessage="1" showErrorMessage="1" sqref="F46:G46 I46">
      <formula1>18264</formula1>
      <formula2>54789</formula2>
    </dataValidation>
    <dataValidation type="textLength" operator="lessThanOrEqual" allowBlank="1" showInputMessage="1" showErrorMessage="1" errorTitle="Ошибка" error="Допускается ввод не более 900 символов!" sqref="N37 N40 J46:K46 N46">
      <formula1>900</formula1>
    </dataValidation>
    <dataValidation type="decimal" allowBlank="1" showErrorMessage="1" errorTitle="Ошибка" error="Допускается ввод только действительных чисел!" sqref="O40:P40 O37:P37">
      <formula1>-9.99999999999999E+23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N21 N26">
      <formula1>0</formula1>
      <formula2>9.99999999999999E+23</formula2>
    </dataValidation>
    <dataValidation type="date" allowBlank="1" showInputMessage="1" showErrorMessage="1" sqref="H9:I9">
      <formula1>21916</formula1>
      <formula2>73051</formula2>
    </dataValidation>
    <dataValidation type="list" allowBlank="1" showInputMessage="1" showErrorMessage="1" errorTitle="Ошибка" error="Выберите значение из списка" prompt="Выберите значение из списка" sqref="M21 M26">
      <formula1>list_istfin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I87"/>
  <sheetViews>
    <sheetView showGridLines="0" zoomScaleNormal="100" workbookViewId="0">
      <selection activeCell="H21" sqref="H21"/>
    </sheetView>
  </sheetViews>
  <sheetFormatPr defaultRowHeight="11.25" x14ac:dyDescent="0.15"/>
  <cols>
    <col min="1" max="1" width="32.5703125" style="5" bestFit="1" customWidth="1"/>
    <col min="2" max="2" width="10.5703125" style="3" bestFit="1" customWidth="1"/>
    <col min="3" max="3" width="8.7109375" style="3" bestFit="1" customWidth="1"/>
    <col min="4" max="4" width="8.42578125" style="3" bestFit="1" customWidth="1"/>
    <col min="5" max="5" width="6.5703125" style="3" bestFit="1" customWidth="1"/>
    <col min="6" max="6" width="10.7109375" style="3" bestFit="1" customWidth="1"/>
    <col min="7" max="7" width="12.5703125" style="3" bestFit="1" customWidth="1"/>
    <col min="8" max="8" width="51.85546875" style="3" bestFit="1" customWidth="1"/>
    <col min="9" max="16384" width="9.140625" style="3"/>
  </cols>
  <sheetData>
    <row r="1" spans="1:9" x14ac:dyDescent="0.15">
      <c r="A1" s="41" t="s">
        <v>99</v>
      </c>
      <c r="B1" s="42" t="s">
        <v>127</v>
      </c>
      <c r="C1" s="43" t="s">
        <v>195</v>
      </c>
      <c r="D1" s="52" t="s">
        <v>194</v>
      </c>
      <c r="E1" s="221" t="s">
        <v>192</v>
      </c>
      <c r="F1" s="221" t="s">
        <v>196</v>
      </c>
      <c r="G1" s="221" t="s">
        <v>294</v>
      </c>
      <c r="H1" s="221" t="s">
        <v>316</v>
      </c>
      <c r="I1" s="221" t="s">
        <v>326</v>
      </c>
    </row>
    <row r="2" spans="1:9" x14ac:dyDescent="0.15">
      <c r="A2" s="4" t="s">
        <v>11</v>
      </c>
      <c r="B2" s="44" t="s">
        <v>128</v>
      </c>
      <c r="C2" s="51" t="s">
        <v>155</v>
      </c>
      <c r="D2" s="49">
        <v>2015</v>
      </c>
      <c r="E2" s="82" t="s">
        <v>193</v>
      </c>
      <c r="F2" s="82" t="s">
        <v>197</v>
      </c>
      <c r="G2" s="82" t="s">
        <v>295</v>
      </c>
      <c r="H2" s="3" t="s">
        <v>309</v>
      </c>
      <c r="I2" s="225" t="s">
        <v>327</v>
      </c>
    </row>
    <row r="3" spans="1:9" x14ac:dyDescent="0.15">
      <c r="A3" s="4" t="s">
        <v>12</v>
      </c>
      <c r="B3" s="45" t="s">
        <v>129</v>
      </c>
      <c r="C3" s="51" t="s">
        <v>156</v>
      </c>
      <c r="D3" s="49">
        <v>2016</v>
      </c>
      <c r="E3" s="82" t="s">
        <v>171</v>
      </c>
      <c r="F3" s="82" t="s">
        <v>198</v>
      </c>
      <c r="G3" s="82" t="s">
        <v>221</v>
      </c>
      <c r="H3" s="3" t="s">
        <v>310</v>
      </c>
      <c r="I3" s="225" t="s">
        <v>328</v>
      </c>
    </row>
    <row r="4" spans="1:9" x14ac:dyDescent="0.15">
      <c r="A4" s="4" t="s">
        <v>13</v>
      </c>
      <c r="B4" s="46" t="s">
        <v>130</v>
      </c>
      <c r="D4" s="49">
        <v>2017</v>
      </c>
      <c r="F4" s="82" t="s">
        <v>199</v>
      </c>
      <c r="H4" s="3" t="s">
        <v>311</v>
      </c>
    </row>
    <row r="5" spans="1:9" x14ac:dyDescent="0.15">
      <c r="A5" s="4" t="s">
        <v>14</v>
      </c>
      <c r="B5" s="46" t="s">
        <v>131</v>
      </c>
      <c r="D5" s="49">
        <v>2018</v>
      </c>
      <c r="F5" s="82" t="s">
        <v>200</v>
      </c>
      <c r="H5" s="3" t="s">
        <v>312</v>
      </c>
    </row>
    <row r="6" spans="1:9" x14ac:dyDescent="0.15">
      <c r="A6" s="4" t="s">
        <v>15</v>
      </c>
      <c r="B6" s="46" t="s">
        <v>132</v>
      </c>
      <c r="D6" s="49">
        <v>2019</v>
      </c>
      <c r="H6" s="3" t="s">
        <v>313</v>
      </c>
    </row>
    <row r="7" spans="1:9" x14ac:dyDescent="0.15">
      <c r="A7" s="4" t="s">
        <v>16</v>
      </c>
      <c r="B7" s="46" t="s">
        <v>133</v>
      </c>
      <c r="D7" s="49">
        <v>2020</v>
      </c>
      <c r="H7" s="3" t="s">
        <v>314</v>
      </c>
    </row>
    <row r="8" spans="1:9" x14ac:dyDescent="0.15">
      <c r="A8" s="4" t="s">
        <v>17</v>
      </c>
      <c r="B8" s="46" t="s">
        <v>134</v>
      </c>
      <c r="D8" s="1">
        <v>2021</v>
      </c>
      <c r="H8" s="3" t="s">
        <v>315</v>
      </c>
    </row>
    <row r="9" spans="1:9" x14ac:dyDescent="0.15">
      <c r="A9" s="4" t="s">
        <v>18</v>
      </c>
      <c r="B9" s="46" t="s">
        <v>135</v>
      </c>
      <c r="D9" s="49">
        <v>2022</v>
      </c>
    </row>
    <row r="10" spans="1:9" x14ac:dyDescent="0.15">
      <c r="A10" s="4" t="s">
        <v>19</v>
      </c>
      <c r="B10" s="46" t="s">
        <v>136</v>
      </c>
      <c r="D10" s="1">
        <v>2023</v>
      </c>
    </row>
    <row r="11" spans="1:9" x14ac:dyDescent="0.15">
      <c r="A11" s="4" t="s">
        <v>20</v>
      </c>
      <c r="B11" s="46" t="s">
        <v>137</v>
      </c>
      <c r="D11" s="49">
        <v>2024</v>
      </c>
    </row>
    <row r="12" spans="1:9" x14ac:dyDescent="0.15">
      <c r="A12" s="4" t="s">
        <v>97</v>
      </c>
      <c r="B12" s="46" t="s">
        <v>138</v>
      </c>
      <c r="D12" s="49">
        <v>2025</v>
      </c>
    </row>
    <row r="13" spans="1:9" x14ac:dyDescent="0.15">
      <c r="A13" s="4" t="s">
        <v>21</v>
      </c>
      <c r="B13" s="46" t="s">
        <v>139</v>
      </c>
      <c r="D13" s="1">
        <v>2026</v>
      </c>
    </row>
    <row r="14" spans="1:9" x14ac:dyDescent="0.15">
      <c r="A14" s="4" t="s">
        <v>98</v>
      </c>
      <c r="B14" s="4"/>
      <c r="D14" s="49">
        <v>2027</v>
      </c>
    </row>
    <row r="15" spans="1:9" x14ac:dyDescent="0.15">
      <c r="A15" s="4" t="s">
        <v>110</v>
      </c>
      <c r="B15" s="4"/>
      <c r="D15" s="1">
        <v>2028</v>
      </c>
    </row>
    <row r="16" spans="1:9" x14ac:dyDescent="0.15">
      <c r="A16" s="4" t="s">
        <v>22</v>
      </c>
      <c r="B16" s="4"/>
      <c r="D16" s="49">
        <v>2029</v>
      </c>
    </row>
    <row r="17" spans="1:4" x14ac:dyDescent="0.15">
      <c r="A17" s="4" t="s">
        <v>23</v>
      </c>
      <c r="B17" s="4"/>
      <c r="D17" s="49">
        <v>2030</v>
      </c>
    </row>
    <row r="18" spans="1:4" x14ac:dyDescent="0.15">
      <c r="A18" s="4" t="s">
        <v>24</v>
      </c>
      <c r="B18" s="4"/>
      <c r="D18" s="1">
        <v>2031</v>
      </c>
    </row>
    <row r="19" spans="1:4" x14ac:dyDescent="0.15">
      <c r="A19" s="4" t="s">
        <v>25</v>
      </c>
      <c r="B19" s="4"/>
      <c r="D19" s="49">
        <v>2032</v>
      </c>
    </row>
    <row r="20" spans="1:4" x14ac:dyDescent="0.15">
      <c r="A20" s="4" t="s">
        <v>26</v>
      </c>
      <c r="B20" s="4"/>
      <c r="D20" s="1">
        <v>2033</v>
      </c>
    </row>
    <row r="21" spans="1:4" x14ac:dyDescent="0.15">
      <c r="A21" s="4" t="s">
        <v>27</v>
      </c>
      <c r="B21" s="4"/>
      <c r="D21" s="49">
        <v>2034</v>
      </c>
    </row>
    <row r="22" spans="1:4" x14ac:dyDescent="0.15">
      <c r="A22" s="4" t="s">
        <v>28</v>
      </c>
      <c r="B22" s="4"/>
      <c r="D22" s="49">
        <v>2035</v>
      </c>
    </row>
    <row r="23" spans="1:4" x14ac:dyDescent="0.15">
      <c r="A23" s="4" t="s">
        <v>29</v>
      </c>
      <c r="B23" s="4"/>
      <c r="D23" s="1">
        <v>2036</v>
      </c>
    </row>
    <row r="24" spans="1:4" x14ac:dyDescent="0.15">
      <c r="A24" s="4" t="s">
        <v>30</v>
      </c>
      <c r="B24" s="4"/>
      <c r="D24" s="49">
        <v>2037</v>
      </c>
    </row>
    <row r="25" spans="1:4" x14ac:dyDescent="0.15">
      <c r="A25" s="4" t="s">
        <v>31</v>
      </c>
      <c r="B25" s="4"/>
      <c r="D25" s="1">
        <v>2038</v>
      </c>
    </row>
    <row r="26" spans="1:4" x14ac:dyDescent="0.15">
      <c r="A26" s="4" t="s">
        <v>32</v>
      </c>
      <c r="B26" s="4"/>
      <c r="D26" s="49">
        <v>2039</v>
      </c>
    </row>
    <row r="27" spans="1:4" x14ac:dyDescent="0.15">
      <c r="A27" s="4" t="s">
        <v>33</v>
      </c>
      <c r="B27" s="4"/>
      <c r="D27" s="49">
        <v>2040</v>
      </c>
    </row>
    <row r="28" spans="1:4" x14ac:dyDescent="0.15">
      <c r="A28" s="4" t="s">
        <v>34</v>
      </c>
      <c r="B28" s="4"/>
    </row>
    <row r="29" spans="1:4" x14ac:dyDescent="0.15">
      <c r="A29" s="4" t="s">
        <v>35</v>
      </c>
      <c r="B29" s="4"/>
    </row>
    <row r="30" spans="1:4" x14ac:dyDescent="0.15">
      <c r="A30" s="4" t="s">
        <v>36</v>
      </c>
      <c r="B30" s="4"/>
    </row>
    <row r="31" spans="1:4" x14ac:dyDescent="0.15">
      <c r="A31" s="4" t="s">
        <v>37</v>
      </c>
      <c r="B31" s="4"/>
    </row>
    <row r="32" spans="1:4" x14ac:dyDescent="0.15">
      <c r="A32" s="4" t="s">
        <v>38</v>
      </c>
      <c r="B32" s="4"/>
    </row>
    <row r="33" spans="1:2" x14ac:dyDescent="0.15">
      <c r="A33" s="4" t="s">
        <v>39</v>
      </c>
      <c r="B33" s="4"/>
    </row>
    <row r="34" spans="1:2" x14ac:dyDescent="0.15">
      <c r="A34" s="4" t="s">
        <v>40</v>
      </c>
      <c r="B34" s="6"/>
    </row>
    <row r="35" spans="1:2" x14ac:dyDescent="0.15">
      <c r="A35" s="4" t="s">
        <v>41</v>
      </c>
    </row>
    <row r="36" spans="1:2" x14ac:dyDescent="0.15">
      <c r="A36" s="4" t="s">
        <v>5</v>
      </c>
    </row>
    <row r="37" spans="1:2" x14ac:dyDescent="0.15">
      <c r="A37" s="4" t="s">
        <v>6</v>
      </c>
    </row>
    <row r="38" spans="1:2" x14ac:dyDescent="0.15">
      <c r="A38" s="4" t="s">
        <v>7</v>
      </c>
    </row>
    <row r="39" spans="1:2" x14ac:dyDescent="0.15">
      <c r="A39" s="4" t="s">
        <v>8</v>
      </c>
    </row>
    <row r="40" spans="1:2" x14ac:dyDescent="0.15">
      <c r="A40" s="4" t="s">
        <v>9</v>
      </c>
    </row>
    <row r="41" spans="1:2" x14ac:dyDescent="0.15">
      <c r="A41" s="4" t="s">
        <v>10</v>
      </c>
    </row>
    <row r="42" spans="1:2" x14ac:dyDescent="0.15">
      <c r="A42" s="4" t="s">
        <v>42</v>
      </c>
    </row>
    <row r="43" spans="1:2" x14ac:dyDescent="0.15">
      <c r="A43" s="4" t="s">
        <v>43</v>
      </c>
    </row>
    <row r="44" spans="1:2" x14ac:dyDescent="0.15">
      <c r="A44" s="4" t="s">
        <v>44</v>
      </c>
    </row>
    <row r="45" spans="1:2" x14ac:dyDescent="0.15">
      <c r="A45" s="4" t="s">
        <v>45</v>
      </c>
    </row>
    <row r="46" spans="1:2" x14ac:dyDescent="0.15">
      <c r="A46" s="4" t="s">
        <v>46</v>
      </c>
    </row>
    <row r="47" spans="1:2" x14ac:dyDescent="0.15">
      <c r="A47" s="4" t="s">
        <v>67</v>
      </c>
    </row>
    <row r="48" spans="1:2" x14ac:dyDescent="0.15">
      <c r="A48" s="4" t="s">
        <v>68</v>
      </c>
    </row>
    <row r="49" spans="1:1" x14ac:dyDescent="0.15">
      <c r="A49" s="4" t="s">
        <v>69</v>
      </c>
    </row>
    <row r="50" spans="1:1" x14ac:dyDescent="0.15">
      <c r="A50" s="4" t="s">
        <v>47</v>
      </c>
    </row>
    <row r="51" spans="1:1" x14ac:dyDescent="0.15">
      <c r="A51" s="4" t="s">
        <v>48</v>
      </c>
    </row>
    <row r="52" spans="1:1" x14ac:dyDescent="0.15">
      <c r="A52" s="4" t="s">
        <v>49</v>
      </c>
    </row>
    <row r="53" spans="1:1" x14ac:dyDescent="0.15">
      <c r="A53" s="4" t="s">
        <v>50</v>
      </c>
    </row>
    <row r="54" spans="1:1" x14ac:dyDescent="0.15">
      <c r="A54" s="4" t="s">
        <v>51</v>
      </c>
    </row>
    <row r="55" spans="1:1" x14ac:dyDescent="0.15">
      <c r="A55" s="4" t="s">
        <v>52</v>
      </c>
    </row>
    <row r="56" spans="1:1" x14ac:dyDescent="0.15">
      <c r="A56" s="4" t="s">
        <v>111</v>
      </c>
    </row>
    <row r="57" spans="1:1" x14ac:dyDescent="0.15">
      <c r="A57" s="4" t="s">
        <v>53</v>
      </c>
    </row>
    <row r="58" spans="1:1" x14ac:dyDescent="0.15">
      <c r="A58" s="4" t="s">
        <v>54</v>
      </c>
    </row>
    <row r="59" spans="1:1" x14ac:dyDescent="0.15">
      <c r="A59" s="4" t="s">
        <v>55</v>
      </c>
    </row>
    <row r="60" spans="1:1" x14ac:dyDescent="0.15">
      <c r="A60" s="4" t="s">
        <v>56</v>
      </c>
    </row>
    <row r="61" spans="1:1" x14ac:dyDescent="0.15">
      <c r="A61" s="12" t="s">
        <v>57</v>
      </c>
    </row>
    <row r="62" spans="1:1" x14ac:dyDescent="0.15">
      <c r="A62" s="4" t="s">
        <v>2</v>
      </c>
    </row>
    <row r="63" spans="1:1" x14ac:dyDescent="0.15">
      <c r="A63" s="4" t="s">
        <v>58</v>
      </c>
    </row>
    <row r="64" spans="1:1" x14ac:dyDescent="0.15">
      <c r="A64" s="4" t="s">
        <v>59</v>
      </c>
    </row>
    <row r="65" spans="1:1" x14ac:dyDescent="0.15">
      <c r="A65" s="4" t="s">
        <v>60</v>
      </c>
    </row>
    <row r="66" spans="1:1" x14ac:dyDescent="0.15">
      <c r="A66" s="4" t="s">
        <v>61</v>
      </c>
    </row>
    <row r="67" spans="1:1" x14ac:dyDescent="0.15">
      <c r="A67" s="4" t="s">
        <v>62</v>
      </c>
    </row>
    <row r="68" spans="1:1" x14ac:dyDescent="0.15">
      <c r="A68" s="4" t="s">
        <v>63</v>
      </c>
    </row>
    <row r="69" spans="1:1" x14ac:dyDescent="0.15">
      <c r="A69" s="4" t="s">
        <v>64</v>
      </c>
    </row>
    <row r="70" spans="1:1" x14ac:dyDescent="0.15">
      <c r="A70" s="4" t="s">
        <v>65</v>
      </c>
    </row>
    <row r="71" spans="1:1" x14ac:dyDescent="0.15">
      <c r="A71" s="4" t="s">
        <v>66</v>
      </c>
    </row>
    <row r="72" spans="1:1" x14ac:dyDescent="0.15">
      <c r="A72" s="4" t="s">
        <v>70</v>
      </c>
    </row>
    <row r="73" spans="1:1" x14ac:dyDescent="0.15">
      <c r="A73" s="4" t="s">
        <v>71</v>
      </c>
    </row>
    <row r="74" spans="1:1" x14ac:dyDescent="0.15">
      <c r="A74" s="4" t="s">
        <v>72</v>
      </c>
    </row>
    <row r="75" spans="1:1" x14ac:dyDescent="0.15">
      <c r="A75" s="4" t="s">
        <v>73</v>
      </c>
    </row>
    <row r="76" spans="1:1" x14ac:dyDescent="0.15">
      <c r="A76" s="4" t="s">
        <v>74</v>
      </c>
    </row>
    <row r="77" spans="1:1" x14ac:dyDescent="0.15">
      <c r="A77" s="4" t="s">
        <v>75</v>
      </c>
    </row>
    <row r="78" spans="1:1" x14ac:dyDescent="0.15">
      <c r="A78" s="4" t="s">
        <v>76</v>
      </c>
    </row>
    <row r="79" spans="1:1" x14ac:dyDescent="0.15">
      <c r="A79" s="4" t="s">
        <v>4</v>
      </c>
    </row>
    <row r="80" spans="1:1" x14ac:dyDescent="0.15">
      <c r="A80" s="4" t="s">
        <v>77</v>
      </c>
    </row>
    <row r="81" spans="1:1" x14ac:dyDescent="0.15">
      <c r="A81" s="4" t="s">
        <v>78</v>
      </c>
    </row>
    <row r="82" spans="1:1" x14ac:dyDescent="0.15">
      <c r="A82" s="4" t="s">
        <v>79</v>
      </c>
    </row>
    <row r="83" spans="1:1" x14ac:dyDescent="0.15">
      <c r="A83" s="4" t="s">
        <v>80</v>
      </c>
    </row>
    <row r="84" spans="1:1" x14ac:dyDescent="0.15">
      <c r="A84" s="4" t="s">
        <v>81</v>
      </c>
    </row>
    <row r="85" spans="1:1" x14ac:dyDescent="0.15">
      <c r="A85" s="4" t="s">
        <v>82</v>
      </c>
    </row>
    <row r="86" spans="1:1" x14ac:dyDescent="0.15">
      <c r="A86" s="4" t="s">
        <v>83</v>
      </c>
    </row>
    <row r="87" spans="1:1" x14ac:dyDescent="0.15">
      <c r="A87" s="4" t="s">
        <v>84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ORG">
    <tabColor indexed="47"/>
  </sheetPr>
  <dimension ref="A1:O329"/>
  <sheetViews>
    <sheetView showGridLines="0" zoomScaleNormal="100" workbookViewId="0"/>
  </sheetViews>
  <sheetFormatPr defaultRowHeight="11.25" x14ac:dyDescent="0.15"/>
  <cols>
    <col min="2" max="2" width="9.85546875" bestFit="1" customWidth="1"/>
    <col min="3" max="3" width="13.42578125" bestFit="1" customWidth="1"/>
    <col min="4" max="4" width="11.28515625" bestFit="1" customWidth="1"/>
    <col min="5" max="5" width="40.85546875" customWidth="1"/>
    <col min="6" max="6" width="13.140625" bestFit="1" customWidth="1"/>
    <col min="7" max="7" width="10.7109375" bestFit="1" customWidth="1"/>
    <col min="8" max="11" width="18.140625" bestFit="1" customWidth="1"/>
    <col min="12" max="12" width="19.42578125" customWidth="1"/>
    <col min="13" max="13" width="25.42578125" customWidth="1"/>
    <col min="14" max="14" width="22" customWidth="1"/>
  </cols>
  <sheetData>
    <row r="1" spans="1:15" x14ac:dyDescent="0.15">
      <c r="A1" s="48" t="s">
        <v>167</v>
      </c>
      <c r="B1" s="48" t="s">
        <v>159</v>
      </c>
      <c r="C1" s="48" t="s">
        <v>160</v>
      </c>
      <c r="D1" s="48" t="s">
        <v>161</v>
      </c>
      <c r="E1" s="48" t="s">
        <v>162</v>
      </c>
      <c r="F1" s="48" t="s">
        <v>163</v>
      </c>
      <c r="G1" s="48" t="s">
        <v>164</v>
      </c>
      <c r="H1" s="48" t="s">
        <v>165</v>
      </c>
      <c r="I1" s="48" t="s">
        <v>166</v>
      </c>
      <c r="J1" s="48" t="s">
        <v>337</v>
      </c>
      <c r="K1" s="48" t="s">
        <v>338</v>
      </c>
      <c r="L1" s="48" t="s">
        <v>339</v>
      </c>
      <c r="M1" s="48" t="s">
        <v>340</v>
      </c>
      <c r="N1" s="48" t="s">
        <v>341</v>
      </c>
    </row>
    <row r="2" spans="1:15" x14ac:dyDescent="0.15">
      <c r="A2" s="48">
        <v>1</v>
      </c>
      <c r="B2" s="48" t="s">
        <v>342</v>
      </c>
      <c r="C2" s="48" t="s">
        <v>81</v>
      </c>
      <c r="D2" s="48" t="s">
        <v>343</v>
      </c>
      <c r="E2" s="48" t="s">
        <v>344</v>
      </c>
      <c r="F2" s="48" t="s">
        <v>345</v>
      </c>
      <c r="G2" s="48" t="s">
        <v>346</v>
      </c>
      <c r="H2" s="48"/>
      <c r="I2" s="48"/>
      <c r="J2" s="48" t="s">
        <v>347</v>
      </c>
      <c r="K2" s="48"/>
      <c r="L2" s="48" t="s">
        <v>348</v>
      </c>
      <c r="M2" s="48" t="s">
        <v>349</v>
      </c>
      <c r="N2" s="48" t="s">
        <v>350</v>
      </c>
      <c r="O2" t="s">
        <v>639</v>
      </c>
    </row>
    <row r="3" spans="1:15" x14ac:dyDescent="0.15">
      <c r="A3" s="48">
        <v>2</v>
      </c>
      <c r="B3" s="48" t="s">
        <v>342</v>
      </c>
      <c r="C3" s="48" t="s">
        <v>81</v>
      </c>
      <c r="D3" s="48" t="s">
        <v>351</v>
      </c>
      <c r="E3" s="48" t="s">
        <v>352</v>
      </c>
      <c r="F3" s="48" t="s">
        <v>353</v>
      </c>
      <c r="G3" s="48" t="s">
        <v>354</v>
      </c>
      <c r="H3" s="48"/>
      <c r="I3" s="48"/>
      <c r="J3" s="48" t="s">
        <v>347</v>
      </c>
      <c r="K3" s="48"/>
      <c r="L3" s="48" t="s">
        <v>348</v>
      </c>
      <c r="M3" s="48" t="s">
        <v>349</v>
      </c>
      <c r="N3" s="48" t="s">
        <v>350</v>
      </c>
      <c r="O3" t="s">
        <v>639</v>
      </c>
    </row>
    <row r="4" spans="1:15" x14ac:dyDescent="0.15">
      <c r="A4" s="48">
        <v>3</v>
      </c>
      <c r="B4" s="48" t="s">
        <v>342</v>
      </c>
      <c r="C4" s="48" t="s">
        <v>81</v>
      </c>
      <c r="D4" s="48" t="s">
        <v>355</v>
      </c>
      <c r="E4" s="48" t="s">
        <v>356</v>
      </c>
      <c r="F4" s="48" t="s">
        <v>357</v>
      </c>
      <c r="G4" s="48" t="s">
        <v>354</v>
      </c>
      <c r="H4" s="48" t="s">
        <v>358</v>
      </c>
      <c r="I4" s="48"/>
      <c r="J4" s="48" t="s">
        <v>358</v>
      </c>
      <c r="K4" s="48"/>
      <c r="L4" s="48" t="s">
        <v>348</v>
      </c>
      <c r="M4" s="48" t="s">
        <v>349</v>
      </c>
      <c r="N4" s="48" t="s">
        <v>350</v>
      </c>
      <c r="O4" t="s">
        <v>639</v>
      </c>
    </row>
    <row r="5" spans="1:15" x14ac:dyDescent="0.15">
      <c r="A5" s="48">
        <v>4</v>
      </c>
      <c r="B5" s="48" t="s">
        <v>342</v>
      </c>
      <c r="C5" s="48" t="s">
        <v>81</v>
      </c>
      <c r="D5" s="48" t="s">
        <v>359</v>
      </c>
      <c r="E5" s="48" t="s">
        <v>360</v>
      </c>
      <c r="F5" s="48" t="s">
        <v>361</v>
      </c>
      <c r="G5" s="48" t="s">
        <v>362</v>
      </c>
      <c r="H5" s="48" t="s">
        <v>363</v>
      </c>
      <c r="I5" s="48"/>
      <c r="J5" s="48" t="s">
        <v>364</v>
      </c>
      <c r="K5" s="48"/>
      <c r="L5" s="48" t="s">
        <v>365</v>
      </c>
      <c r="M5" s="48" t="s">
        <v>366</v>
      </c>
      <c r="N5" s="48" t="s">
        <v>367</v>
      </c>
      <c r="O5" t="s">
        <v>639</v>
      </c>
    </row>
    <row r="6" spans="1:15" x14ac:dyDescent="0.15">
      <c r="A6" s="48">
        <v>5</v>
      </c>
      <c r="B6" s="48" t="s">
        <v>342</v>
      </c>
      <c r="C6" s="48" t="s">
        <v>81</v>
      </c>
      <c r="D6" s="48" t="s">
        <v>368</v>
      </c>
      <c r="E6" s="48" t="s">
        <v>369</v>
      </c>
      <c r="F6" s="48" t="s">
        <v>370</v>
      </c>
      <c r="G6" s="48" t="s">
        <v>371</v>
      </c>
      <c r="H6" s="48"/>
      <c r="I6" s="48"/>
      <c r="J6" s="48" t="s">
        <v>372</v>
      </c>
      <c r="K6" s="48"/>
      <c r="L6" s="48" t="s">
        <v>348</v>
      </c>
      <c r="M6" s="48" t="s">
        <v>349</v>
      </c>
      <c r="N6" s="48" t="s">
        <v>350</v>
      </c>
      <c r="O6" t="s">
        <v>639</v>
      </c>
    </row>
    <row r="7" spans="1:15" x14ac:dyDescent="0.15">
      <c r="A7" s="48">
        <v>6</v>
      </c>
      <c r="B7" s="48" t="s">
        <v>342</v>
      </c>
      <c r="C7" s="48" t="s">
        <v>81</v>
      </c>
      <c r="D7" s="48" t="s">
        <v>373</v>
      </c>
      <c r="E7" s="48" t="s">
        <v>374</v>
      </c>
      <c r="F7" s="48" t="s">
        <v>375</v>
      </c>
      <c r="G7" s="48" t="s">
        <v>376</v>
      </c>
      <c r="H7" s="48"/>
      <c r="I7" s="48"/>
      <c r="J7" s="48" t="s">
        <v>377</v>
      </c>
      <c r="K7" s="48"/>
      <c r="L7" s="48" t="s">
        <v>348</v>
      </c>
      <c r="M7" s="48" t="s">
        <v>349</v>
      </c>
      <c r="N7" s="48" t="s">
        <v>350</v>
      </c>
      <c r="O7" t="s">
        <v>639</v>
      </c>
    </row>
    <row r="8" spans="1:15" x14ac:dyDescent="0.15">
      <c r="A8" s="48">
        <v>7</v>
      </c>
      <c r="B8" s="48" t="s">
        <v>342</v>
      </c>
      <c r="C8" s="48" t="s">
        <v>81</v>
      </c>
      <c r="D8" s="48" t="s">
        <v>378</v>
      </c>
      <c r="E8" s="48" t="s">
        <v>379</v>
      </c>
      <c r="F8" s="48" t="s">
        <v>380</v>
      </c>
      <c r="G8" s="48" t="s">
        <v>381</v>
      </c>
      <c r="H8" s="48"/>
      <c r="I8" s="48"/>
      <c r="J8" s="48" t="s">
        <v>382</v>
      </c>
      <c r="K8" s="48"/>
      <c r="L8" s="48" t="s">
        <v>348</v>
      </c>
      <c r="M8" s="48" t="s">
        <v>349</v>
      </c>
      <c r="N8" s="48" t="s">
        <v>350</v>
      </c>
      <c r="O8" t="s">
        <v>639</v>
      </c>
    </row>
    <row r="9" spans="1:15" x14ac:dyDescent="0.15">
      <c r="A9" s="48">
        <v>8</v>
      </c>
      <c r="B9" s="48" t="s">
        <v>342</v>
      </c>
      <c r="C9" s="48" t="s">
        <v>81</v>
      </c>
      <c r="D9" s="48" t="s">
        <v>383</v>
      </c>
      <c r="E9" s="48" t="s">
        <v>384</v>
      </c>
      <c r="F9" s="48" t="s">
        <v>385</v>
      </c>
      <c r="G9" s="48" t="s">
        <v>354</v>
      </c>
      <c r="H9" s="48"/>
      <c r="I9" s="48"/>
      <c r="J9" s="48" t="s">
        <v>386</v>
      </c>
      <c r="K9" s="48"/>
      <c r="L9" s="48" t="s">
        <v>348</v>
      </c>
      <c r="M9" s="48" t="s">
        <v>349</v>
      </c>
      <c r="N9" s="48" t="s">
        <v>350</v>
      </c>
      <c r="O9" t="s">
        <v>639</v>
      </c>
    </row>
    <row r="10" spans="1:15" x14ac:dyDescent="0.15">
      <c r="A10" s="48">
        <v>9</v>
      </c>
      <c r="B10" s="48" t="s">
        <v>342</v>
      </c>
      <c r="C10" s="48" t="s">
        <v>81</v>
      </c>
      <c r="D10" s="48" t="s">
        <v>383</v>
      </c>
      <c r="E10" s="48" t="s">
        <v>384</v>
      </c>
      <c r="F10" s="48" t="s">
        <v>385</v>
      </c>
      <c r="G10" s="48" t="s">
        <v>354</v>
      </c>
      <c r="H10" s="48"/>
      <c r="I10" s="48"/>
      <c r="J10" s="48" t="s">
        <v>387</v>
      </c>
      <c r="K10" s="48"/>
      <c r="L10" s="48" t="s">
        <v>348</v>
      </c>
      <c r="M10" s="48" t="s">
        <v>349</v>
      </c>
      <c r="N10" s="48" t="s">
        <v>350</v>
      </c>
      <c r="O10" t="s">
        <v>639</v>
      </c>
    </row>
    <row r="11" spans="1:15" x14ac:dyDescent="0.15">
      <c r="A11" s="48">
        <v>10</v>
      </c>
      <c r="B11" s="48" t="s">
        <v>342</v>
      </c>
      <c r="C11" s="48" t="s">
        <v>81</v>
      </c>
      <c r="D11" s="48" t="s">
        <v>383</v>
      </c>
      <c r="E11" s="48" t="s">
        <v>384</v>
      </c>
      <c r="F11" s="48" t="s">
        <v>385</v>
      </c>
      <c r="G11" s="48" t="s">
        <v>354</v>
      </c>
      <c r="H11" s="48"/>
      <c r="I11" s="48"/>
      <c r="J11" s="48" t="s">
        <v>388</v>
      </c>
      <c r="K11" s="48"/>
      <c r="L11" s="48" t="s">
        <v>348</v>
      </c>
      <c r="M11" s="48" t="s">
        <v>349</v>
      </c>
      <c r="N11" s="48" t="s">
        <v>350</v>
      </c>
      <c r="O11" t="s">
        <v>639</v>
      </c>
    </row>
    <row r="12" spans="1:15" x14ac:dyDescent="0.15">
      <c r="A12" s="48">
        <v>11</v>
      </c>
      <c r="B12" s="48" t="s">
        <v>342</v>
      </c>
      <c r="C12" s="48" t="s">
        <v>81</v>
      </c>
      <c r="D12" s="48" t="s">
        <v>383</v>
      </c>
      <c r="E12" s="48" t="s">
        <v>384</v>
      </c>
      <c r="F12" s="48" t="s">
        <v>385</v>
      </c>
      <c r="G12" s="48" t="s">
        <v>354</v>
      </c>
      <c r="H12" s="48"/>
      <c r="I12" s="48"/>
      <c r="J12" s="48" t="s">
        <v>389</v>
      </c>
      <c r="K12" s="48"/>
      <c r="L12" s="48" t="s">
        <v>348</v>
      </c>
      <c r="M12" s="48" t="s">
        <v>349</v>
      </c>
      <c r="N12" s="48" t="s">
        <v>350</v>
      </c>
      <c r="O12" t="s">
        <v>639</v>
      </c>
    </row>
    <row r="13" spans="1:15" x14ac:dyDescent="0.15">
      <c r="A13" s="48">
        <v>12</v>
      </c>
      <c r="B13" s="48" t="s">
        <v>342</v>
      </c>
      <c r="C13" s="48" t="s">
        <v>81</v>
      </c>
      <c r="D13" s="48" t="s">
        <v>390</v>
      </c>
      <c r="E13" s="48" t="s">
        <v>391</v>
      </c>
      <c r="F13" s="48" t="s">
        <v>392</v>
      </c>
      <c r="G13" s="48" t="s">
        <v>393</v>
      </c>
      <c r="H13" s="48"/>
      <c r="I13" s="48"/>
      <c r="J13" s="48" t="s">
        <v>394</v>
      </c>
      <c r="K13" s="48"/>
      <c r="L13" s="48" t="s">
        <v>348</v>
      </c>
      <c r="M13" s="48" t="s">
        <v>349</v>
      </c>
      <c r="N13" s="48" t="s">
        <v>350</v>
      </c>
      <c r="O13" t="s">
        <v>639</v>
      </c>
    </row>
    <row r="14" spans="1:15" x14ac:dyDescent="0.15">
      <c r="A14" s="48">
        <v>13</v>
      </c>
      <c r="B14" s="48" t="s">
        <v>342</v>
      </c>
      <c r="C14" s="48" t="s">
        <v>81</v>
      </c>
      <c r="D14" s="48" t="s">
        <v>395</v>
      </c>
      <c r="E14" s="48" t="s">
        <v>396</v>
      </c>
      <c r="F14" s="48" t="s">
        <v>397</v>
      </c>
      <c r="G14" s="48" t="s">
        <v>376</v>
      </c>
      <c r="H14" s="48"/>
      <c r="I14" s="48"/>
      <c r="J14" s="48" t="s">
        <v>372</v>
      </c>
      <c r="K14" s="48"/>
      <c r="L14" s="48" t="s">
        <v>348</v>
      </c>
      <c r="M14" s="48" t="s">
        <v>349</v>
      </c>
      <c r="N14" s="48" t="s">
        <v>350</v>
      </c>
      <c r="O14" t="s">
        <v>639</v>
      </c>
    </row>
    <row r="15" spans="1:15" x14ac:dyDescent="0.15">
      <c r="A15" s="48">
        <v>14</v>
      </c>
      <c r="B15" s="48" t="s">
        <v>342</v>
      </c>
      <c r="C15" s="48" t="s">
        <v>81</v>
      </c>
      <c r="D15" s="48" t="s">
        <v>398</v>
      </c>
      <c r="E15" s="48" t="s">
        <v>399</v>
      </c>
      <c r="F15" s="48" t="s">
        <v>400</v>
      </c>
      <c r="G15" s="48" t="s">
        <v>401</v>
      </c>
      <c r="H15" s="48"/>
      <c r="I15" s="48"/>
      <c r="J15" s="48" t="s">
        <v>347</v>
      </c>
      <c r="K15" s="48"/>
      <c r="L15" s="48" t="s">
        <v>348</v>
      </c>
      <c r="M15" s="48" t="s">
        <v>349</v>
      </c>
      <c r="N15" s="48" t="s">
        <v>350</v>
      </c>
      <c r="O15" t="s">
        <v>639</v>
      </c>
    </row>
    <row r="16" spans="1:15" x14ac:dyDescent="0.15">
      <c r="A16" s="48">
        <v>15</v>
      </c>
      <c r="B16" s="48" t="s">
        <v>342</v>
      </c>
      <c r="C16" s="48" t="s">
        <v>81</v>
      </c>
      <c r="D16" s="48" t="s">
        <v>402</v>
      </c>
      <c r="E16" s="48" t="s">
        <v>403</v>
      </c>
      <c r="F16" s="48" t="s">
        <v>404</v>
      </c>
      <c r="G16" s="48" t="s">
        <v>405</v>
      </c>
      <c r="H16" s="48"/>
      <c r="I16" s="48"/>
      <c r="J16" s="48" t="s">
        <v>406</v>
      </c>
      <c r="K16" s="48"/>
      <c r="L16" s="48" t="s">
        <v>348</v>
      </c>
      <c r="M16" s="48" t="s">
        <v>349</v>
      </c>
      <c r="N16" s="48" t="s">
        <v>350</v>
      </c>
      <c r="O16" t="s">
        <v>639</v>
      </c>
    </row>
    <row r="17" spans="1:15" x14ac:dyDescent="0.15">
      <c r="A17" s="48">
        <v>16</v>
      </c>
      <c r="B17" s="48" t="s">
        <v>342</v>
      </c>
      <c r="C17" s="48" t="s">
        <v>81</v>
      </c>
      <c r="D17" s="48" t="s">
        <v>407</v>
      </c>
      <c r="E17" s="48" t="s">
        <v>408</v>
      </c>
      <c r="F17" s="48" t="s">
        <v>409</v>
      </c>
      <c r="G17" s="48" t="s">
        <v>410</v>
      </c>
      <c r="H17" s="48"/>
      <c r="I17" s="48"/>
      <c r="J17" s="48" t="s">
        <v>347</v>
      </c>
      <c r="K17" s="48"/>
      <c r="L17" s="48" t="s">
        <v>348</v>
      </c>
      <c r="M17" s="48" t="s">
        <v>349</v>
      </c>
      <c r="N17" s="48" t="s">
        <v>350</v>
      </c>
      <c r="O17" t="s">
        <v>639</v>
      </c>
    </row>
    <row r="18" spans="1:15" x14ac:dyDescent="0.15">
      <c r="A18" s="48">
        <v>17</v>
      </c>
      <c r="B18" s="48" t="s">
        <v>342</v>
      </c>
      <c r="C18" s="48" t="s">
        <v>81</v>
      </c>
      <c r="D18" s="48" t="s">
        <v>411</v>
      </c>
      <c r="E18" s="48" t="s">
        <v>412</v>
      </c>
      <c r="F18" s="48" t="s">
        <v>413</v>
      </c>
      <c r="G18" s="48" t="s">
        <v>414</v>
      </c>
      <c r="H18" s="48"/>
      <c r="I18" s="48"/>
      <c r="J18" s="48" t="s">
        <v>415</v>
      </c>
      <c r="K18" s="48"/>
      <c r="L18" s="48" t="s">
        <v>348</v>
      </c>
      <c r="M18" s="48" t="s">
        <v>349</v>
      </c>
      <c r="N18" s="48" t="s">
        <v>350</v>
      </c>
      <c r="O18" t="s">
        <v>639</v>
      </c>
    </row>
    <row r="19" spans="1:15" x14ac:dyDescent="0.15">
      <c r="A19" s="48">
        <v>18</v>
      </c>
      <c r="B19" s="48" t="s">
        <v>342</v>
      </c>
      <c r="C19" s="48" t="s">
        <v>81</v>
      </c>
      <c r="D19" s="48" t="s">
        <v>416</v>
      </c>
      <c r="E19" s="48" t="s">
        <v>417</v>
      </c>
      <c r="F19" s="48" t="s">
        <v>418</v>
      </c>
      <c r="G19" s="48" t="s">
        <v>414</v>
      </c>
      <c r="H19" s="48"/>
      <c r="I19" s="48"/>
      <c r="J19" s="48" t="s">
        <v>419</v>
      </c>
      <c r="K19" s="48"/>
      <c r="L19" s="48" t="s">
        <v>348</v>
      </c>
      <c r="M19" s="48" t="s">
        <v>349</v>
      </c>
      <c r="N19" s="48" t="s">
        <v>350</v>
      </c>
      <c r="O19" t="s">
        <v>639</v>
      </c>
    </row>
    <row r="20" spans="1:15" x14ac:dyDescent="0.15">
      <c r="A20" s="48">
        <v>19</v>
      </c>
      <c r="B20" s="48" t="s">
        <v>342</v>
      </c>
      <c r="C20" s="48" t="s">
        <v>81</v>
      </c>
      <c r="D20" s="48" t="s">
        <v>420</v>
      </c>
      <c r="E20" s="48" t="s">
        <v>421</v>
      </c>
      <c r="F20" s="48" t="s">
        <v>422</v>
      </c>
      <c r="G20" s="48" t="s">
        <v>414</v>
      </c>
      <c r="H20" s="48"/>
      <c r="I20" s="48"/>
      <c r="J20" s="48" t="s">
        <v>423</v>
      </c>
      <c r="K20" s="48"/>
      <c r="L20" s="48" t="s">
        <v>424</v>
      </c>
      <c r="M20" s="48" t="s">
        <v>425</v>
      </c>
      <c r="N20" s="48" t="s">
        <v>426</v>
      </c>
      <c r="O20" t="s">
        <v>639</v>
      </c>
    </row>
    <row r="21" spans="1:15" x14ac:dyDescent="0.15">
      <c r="A21" s="48">
        <v>20</v>
      </c>
      <c r="B21" s="48" t="s">
        <v>342</v>
      </c>
      <c r="C21" s="48" t="s">
        <v>81</v>
      </c>
      <c r="D21" s="48" t="s">
        <v>427</v>
      </c>
      <c r="E21" s="48" t="s">
        <v>428</v>
      </c>
      <c r="F21" s="48" t="s">
        <v>429</v>
      </c>
      <c r="G21" s="48" t="s">
        <v>430</v>
      </c>
      <c r="H21" s="48"/>
      <c r="I21" s="48"/>
      <c r="J21" s="48" t="s">
        <v>431</v>
      </c>
      <c r="K21" s="48"/>
      <c r="L21" s="48" t="s">
        <v>348</v>
      </c>
      <c r="M21" s="48" t="s">
        <v>349</v>
      </c>
      <c r="N21" s="48" t="s">
        <v>350</v>
      </c>
      <c r="O21" t="s">
        <v>639</v>
      </c>
    </row>
    <row r="22" spans="1:15" x14ac:dyDescent="0.15">
      <c r="A22" s="48">
        <v>21</v>
      </c>
      <c r="B22" s="48" t="s">
        <v>342</v>
      </c>
      <c r="C22" s="48" t="s">
        <v>81</v>
      </c>
      <c r="D22" s="48" t="s">
        <v>432</v>
      </c>
      <c r="E22" s="48" t="s">
        <v>433</v>
      </c>
      <c r="F22" s="48" t="s">
        <v>434</v>
      </c>
      <c r="G22" s="48" t="s">
        <v>414</v>
      </c>
      <c r="H22" s="48"/>
      <c r="I22" s="48"/>
      <c r="J22" s="48" t="s">
        <v>431</v>
      </c>
      <c r="K22" s="48"/>
      <c r="L22" s="48" t="s">
        <v>348</v>
      </c>
      <c r="M22" s="48" t="s">
        <v>349</v>
      </c>
      <c r="N22" s="48" t="s">
        <v>350</v>
      </c>
      <c r="O22" t="s">
        <v>639</v>
      </c>
    </row>
    <row r="23" spans="1:15" x14ac:dyDescent="0.15">
      <c r="A23" s="48">
        <v>22</v>
      </c>
      <c r="B23" s="48" t="s">
        <v>342</v>
      </c>
      <c r="C23" s="48" t="s">
        <v>81</v>
      </c>
      <c r="D23" s="48" t="s">
        <v>435</v>
      </c>
      <c r="E23" s="48" t="s">
        <v>436</v>
      </c>
      <c r="F23" s="48" t="s">
        <v>437</v>
      </c>
      <c r="G23" s="48" t="s">
        <v>438</v>
      </c>
      <c r="H23" s="48"/>
      <c r="I23" s="48"/>
      <c r="J23" s="48" t="s">
        <v>431</v>
      </c>
      <c r="K23" s="48"/>
      <c r="L23" s="48" t="s">
        <v>348</v>
      </c>
      <c r="M23" s="48" t="s">
        <v>349</v>
      </c>
      <c r="N23" s="48" t="s">
        <v>350</v>
      </c>
      <c r="O23" t="s">
        <v>639</v>
      </c>
    </row>
    <row r="24" spans="1:15" x14ac:dyDescent="0.15">
      <c r="A24" s="48">
        <v>23</v>
      </c>
      <c r="B24" s="48" t="s">
        <v>342</v>
      </c>
      <c r="C24" s="48" t="s">
        <v>81</v>
      </c>
      <c r="D24" s="48" t="s">
        <v>435</v>
      </c>
      <c r="E24" s="48" t="s">
        <v>436</v>
      </c>
      <c r="F24" s="48" t="s">
        <v>437</v>
      </c>
      <c r="G24" s="48" t="s">
        <v>438</v>
      </c>
      <c r="H24" s="48"/>
      <c r="I24" s="48"/>
      <c r="J24" s="48" t="s">
        <v>439</v>
      </c>
      <c r="K24" s="48"/>
      <c r="L24" s="48" t="s">
        <v>348</v>
      </c>
      <c r="M24" s="48" t="s">
        <v>349</v>
      </c>
      <c r="N24" s="48" t="s">
        <v>350</v>
      </c>
      <c r="O24" t="s">
        <v>639</v>
      </c>
    </row>
    <row r="25" spans="1:15" x14ac:dyDescent="0.15">
      <c r="A25" s="48">
        <v>24</v>
      </c>
      <c r="B25" s="48" t="s">
        <v>342</v>
      </c>
      <c r="C25" s="48" t="s">
        <v>81</v>
      </c>
      <c r="D25" s="48" t="s">
        <v>440</v>
      </c>
      <c r="E25" s="48" t="s">
        <v>441</v>
      </c>
      <c r="F25" s="48" t="s">
        <v>442</v>
      </c>
      <c r="G25" s="48" t="s">
        <v>443</v>
      </c>
      <c r="H25" s="48"/>
      <c r="I25" s="48"/>
      <c r="J25" s="48" t="s">
        <v>444</v>
      </c>
      <c r="K25" s="48"/>
      <c r="L25" s="48" t="s">
        <v>445</v>
      </c>
      <c r="M25" s="48" t="s">
        <v>445</v>
      </c>
      <c r="N25" s="48" t="s">
        <v>446</v>
      </c>
      <c r="O25" t="s">
        <v>639</v>
      </c>
    </row>
    <row r="26" spans="1:15" x14ac:dyDescent="0.15">
      <c r="A26" s="48">
        <v>25</v>
      </c>
      <c r="B26" s="48" t="s">
        <v>342</v>
      </c>
      <c r="C26" s="48" t="s">
        <v>81</v>
      </c>
      <c r="D26" s="48" t="s">
        <v>447</v>
      </c>
      <c r="E26" s="48" t="s">
        <v>448</v>
      </c>
      <c r="F26" s="48" t="s">
        <v>449</v>
      </c>
      <c r="G26" s="48" t="s">
        <v>450</v>
      </c>
      <c r="H26" s="48" t="s">
        <v>451</v>
      </c>
      <c r="I26" s="48"/>
      <c r="J26" s="48" t="s">
        <v>452</v>
      </c>
      <c r="K26" s="48"/>
      <c r="L26" s="48" t="s">
        <v>348</v>
      </c>
      <c r="M26" s="48" t="s">
        <v>349</v>
      </c>
      <c r="N26" s="48" t="s">
        <v>350</v>
      </c>
      <c r="O26" t="s">
        <v>639</v>
      </c>
    </row>
    <row r="27" spans="1:15" x14ac:dyDescent="0.15">
      <c r="A27" s="48">
        <v>26</v>
      </c>
      <c r="B27" s="48" t="s">
        <v>342</v>
      </c>
      <c r="C27" s="48" t="s">
        <v>81</v>
      </c>
      <c r="D27" s="48" t="s">
        <v>453</v>
      </c>
      <c r="E27" s="48" t="s">
        <v>454</v>
      </c>
      <c r="F27" s="48" t="s">
        <v>455</v>
      </c>
      <c r="G27" s="48" t="s">
        <v>456</v>
      </c>
      <c r="H27" s="48"/>
      <c r="I27" s="48"/>
      <c r="J27" s="48" t="s">
        <v>457</v>
      </c>
      <c r="K27" s="48"/>
      <c r="L27" s="48" t="s">
        <v>365</v>
      </c>
      <c r="M27" s="48" t="s">
        <v>458</v>
      </c>
      <c r="N27" s="48" t="s">
        <v>459</v>
      </c>
      <c r="O27" t="s">
        <v>639</v>
      </c>
    </row>
    <row r="28" spans="1:15" x14ac:dyDescent="0.15">
      <c r="A28" s="48">
        <v>27</v>
      </c>
      <c r="B28" s="48" t="s">
        <v>342</v>
      </c>
      <c r="C28" s="48" t="s">
        <v>81</v>
      </c>
      <c r="D28" s="48" t="s">
        <v>453</v>
      </c>
      <c r="E28" s="48" t="s">
        <v>454</v>
      </c>
      <c r="F28" s="48" t="s">
        <v>455</v>
      </c>
      <c r="G28" s="48" t="s">
        <v>456</v>
      </c>
      <c r="H28" s="48"/>
      <c r="I28" s="48"/>
      <c r="J28" s="48" t="s">
        <v>457</v>
      </c>
      <c r="K28" s="48"/>
      <c r="L28" s="48" t="s">
        <v>460</v>
      </c>
      <c r="M28" s="48" t="s">
        <v>458</v>
      </c>
      <c r="N28" s="48" t="s">
        <v>459</v>
      </c>
      <c r="O28" t="s">
        <v>639</v>
      </c>
    </row>
    <row r="29" spans="1:15" x14ac:dyDescent="0.15">
      <c r="A29" s="48">
        <v>28</v>
      </c>
      <c r="B29" s="48" t="s">
        <v>342</v>
      </c>
      <c r="C29" s="48" t="s">
        <v>81</v>
      </c>
      <c r="D29" s="48" t="s">
        <v>461</v>
      </c>
      <c r="E29" s="48" t="s">
        <v>462</v>
      </c>
      <c r="F29" s="48" t="s">
        <v>463</v>
      </c>
      <c r="G29" s="48" t="s">
        <v>354</v>
      </c>
      <c r="H29" s="48"/>
      <c r="I29" s="48"/>
      <c r="J29" s="48" t="s">
        <v>464</v>
      </c>
      <c r="K29" s="48"/>
      <c r="L29" s="48" t="s">
        <v>348</v>
      </c>
      <c r="M29" s="48" t="s">
        <v>349</v>
      </c>
      <c r="N29" s="48" t="s">
        <v>350</v>
      </c>
      <c r="O29" t="s">
        <v>639</v>
      </c>
    </row>
    <row r="30" spans="1:15" x14ac:dyDescent="0.15">
      <c r="A30" s="48">
        <v>29</v>
      </c>
      <c r="B30" s="48" t="s">
        <v>342</v>
      </c>
      <c r="C30" s="48" t="s">
        <v>81</v>
      </c>
      <c r="D30" s="48" t="s">
        <v>461</v>
      </c>
      <c r="E30" s="48" t="s">
        <v>462</v>
      </c>
      <c r="F30" s="48" t="s">
        <v>463</v>
      </c>
      <c r="G30" s="48" t="s">
        <v>354</v>
      </c>
      <c r="H30" s="48"/>
      <c r="I30" s="48"/>
      <c r="J30" s="48" t="s">
        <v>465</v>
      </c>
      <c r="K30" s="48"/>
      <c r="L30" s="48" t="s">
        <v>466</v>
      </c>
      <c r="M30" s="48" t="s">
        <v>467</v>
      </c>
      <c r="N30" s="48" t="s">
        <v>468</v>
      </c>
      <c r="O30" t="s">
        <v>639</v>
      </c>
    </row>
    <row r="31" spans="1:15" x14ac:dyDescent="0.15">
      <c r="A31" s="48">
        <v>30</v>
      </c>
      <c r="B31" s="48" t="s">
        <v>342</v>
      </c>
      <c r="C31" s="48" t="s">
        <v>81</v>
      </c>
      <c r="D31" s="48" t="s">
        <v>469</v>
      </c>
      <c r="E31" s="48" t="s">
        <v>470</v>
      </c>
      <c r="F31" s="48" t="s">
        <v>471</v>
      </c>
      <c r="G31" s="48" t="s">
        <v>472</v>
      </c>
      <c r="H31" s="48"/>
      <c r="I31" s="48"/>
      <c r="J31" s="48" t="s">
        <v>473</v>
      </c>
      <c r="K31" s="48"/>
      <c r="L31" s="48" t="s">
        <v>348</v>
      </c>
      <c r="M31" s="48" t="s">
        <v>349</v>
      </c>
      <c r="N31" s="48" t="s">
        <v>350</v>
      </c>
      <c r="O31" t="s">
        <v>639</v>
      </c>
    </row>
    <row r="32" spans="1:15" x14ac:dyDescent="0.15">
      <c r="A32" s="48">
        <v>31</v>
      </c>
      <c r="B32" s="48" t="s">
        <v>342</v>
      </c>
      <c r="C32" s="48" t="s">
        <v>81</v>
      </c>
      <c r="D32" s="48" t="s">
        <v>474</v>
      </c>
      <c r="E32" s="48" t="s">
        <v>475</v>
      </c>
      <c r="F32" s="48" t="s">
        <v>476</v>
      </c>
      <c r="G32" s="48" t="s">
        <v>456</v>
      </c>
      <c r="H32" s="48"/>
      <c r="I32" s="48"/>
      <c r="J32" s="48" t="s">
        <v>477</v>
      </c>
      <c r="K32" s="48"/>
      <c r="L32" s="48" t="s">
        <v>348</v>
      </c>
      <c r="M32" s="48" t="s">
        <v>349</v>
      </c>
      <c r="N32" s="48" t="s">
        <v>350</v>
      </c>
      <c r="O32" t="s">
        <v>639</v>
      </c>
    </row>
    <row r="33" spans="1:15" x14ac:dyDescent="0.15">
      <c r="A33" s="48">
        <v>32</v>
      </c>
      <c r="B33" s="48" t="s">
        <v>342</v>
      </c>
      <c r="C33" s="48" t="s">
        <v>81</v>
      </c>
      <c r="D33" s="48" t="s">
        <v>478</v>
      </c>
      <c r="E33" s="48" t="s">
        <v>479</v>
      </c>
      <c r="F33" s="48" t="s">
        <v>480</v>
      </c>
      <c r="G33" s="48" t="s">
        <v>481</v>
      </c>
      <c r="H33" s="48"/>
      <c r="I33" s="48"/>
      <c r="J33" s="48" t="s">
        <v>431</v>
      </c>
      <c r="K33" s="48"/>
      <c r="L33" s="48" t="s">
        <v>348</v>
      </c>
      <c r="M33" s="48" t="s">
        <v>349</v>
      </c>
      <c r="N33" s="48" t="s">
        <v>350</v>
      </c>
      <c r="O33" t="s">
        <v>639</v>
      </c>
    </row>
    <row r="34" spans="1:15" x14ac:dyDescent="0.15">
      <c r="A34" s="48">
        <v>33</v>
      </c>
      <c r="B34" s="48" t="s">
        <v>342</v>
      </c>
      <c r="C34" s="48" t="s">
        <v>81</v>
      </c>
      <c r="D34" s="48" t="s">
        <v>482</v>
      </c>
      <c r="E34" s="48" t="s">
        <v>483</v>
      </c>
      <c r="F34" s="48" t="s">
        <v>484</v>
      </c>
      <c r="G34" s="48" t="s">
        <v>485</v>
      </c>
      <c r="H34" s="48"/>
      <c r="I34" s="48"/>
      <c r="J34" s="48" t="s">
        <v>431</v>
      </c>
      <c r="K34" s="48"/>
      <c r="L34" s="48" t="s">
        <v>486</v>
      </c>
      <c r="M34" s="48" t="s">
        <v>487</v>
      </c>
      <c r="N34" s="48" t="s">
        <v>488</v>
      </c>
      <c r="O34" t="s">
        <v>639</v>
      </c>
    </row>
    <row r="35" spans="1:15" x14ac:dyDescent="0.15">
      <c r="A35" s="48">
        <v>34</v>
      </c>
      <c r="B35" s="48" t="s">
        <v>342</v>
      </c>
      <c r="C35" s="48" t="s">
        <v>81</v>
      </c>
      <c r="D35" s="48" t="s">
        <v>489</v>
      </c>
      <c r="E35" s="48" t="s">
        <v>490</v>
      </c>
      <c r="F35" s="48" t="s">
        <v>491</v>
      </c>
      <c r="G35" s="48" t="s">
        <v>481</v>
      </c>
      <c r="H35" s="48"/>
      <c r="I35" s="48"/>
      <c r="J35" s="48" t="s">
        <v>431</v>
      </c>
      <c r="K35" s="48"/>
      <c r="L35" s="48" t="s">
        <v>365</v>
      </c>
      <c r="M35" s="48" t="s">
        <v>492</v>
      </c>
      <c r="N35" s="48" t="s">
        <v>493</v>
      </c>
      <c r="O35" t="s">
        <v>639</v>
      </c>
    </row>
    <row r="36" spans="1:15" x14ac:dyDescent="0.15">
      <c r="A36" s="48">
        <v>35</v>
      </c>
      <c r="B36" s="48" t="s">
        <v>342</v>
      </c>
      <c r="C36" s="48" t="s">
        <v>81</v>
      </c>
      <c r="D36" s="48" t="s">
        <v>489</v>
      </c>
      <c r="E36" s="48" t="s">
        <v>490</v>
      </c>
      <c r="F36" s="48" t="s">
        <v>491</v>
      </c>
      <c r="G36" s="48" t="s">
        <v>481</v>
      </c>
      <c r="H36" s="48"/>
      <c r="I36" s="48"/>
      <c r="J36" s="48" t="s">
        <v>431</v>
      </c>
      <c r="K36" s="48"/>
      <c r="L36" s="48" t="s">
        <v>348</v>
      </c>
      <c r="M36" s="48" t="s">
        <v>492</v>
      </c>
      <c r="N36" s="48" t="s">
        <v>493</v>
      </c>
      <c r="O36" t="s">
        <v>639</v>
      </c>
    </row>
    <row r="37" spans="1:15" x14ac:dyDescent="0.15">
      <c r="A37" s="48">
        <v>36</v>
      </c>
      <c r="B37" s="48" t="s">
        <v>342</v>
      </c>
      <c r="C37" s="48" t="s">
        <v>81</v>
      </c>
      <c r="D37" s="48" t="s">
        <v>489</v>
      </c>
      <c r="E37" s="48" t="s">
        <v>490</v>
      </c>
      <c r="F37" s="48" t="s">
        <v>491</v>
      </c>
      <c r="G37" s="48" t="s">
        <v>481</v>
      </c>
      <c r="H37" s="48"/>
      <c r="I37" s="48"/>
      <c r="J37" s="48" t="s">
        <v>431</v>
      </c>
      <c r="K37" s="48"/>
      <c r="L37" s="48" t="s">
        <v>460</v>
      </c>
      <c r="M37" s="48" t="s">
        <v>492</v>
      </c>
      <c r="N37" s="48" t="s">
        <v>493</v>
      </c>
      <c r="O37" t="s">
        <v>639</v>
      </c>
    </row>
    <row r="38" spans="1:15" x14ac:dyDescent="0.15">
      <c r="A38" s="48">
        <v>37</v>
      </c>
      <c r="B38" s="48" t="s">
        <v>342</v>
      </c>
      <c r="C38" s="48" t="s">
        <v>81</v>
      </c>
      <c r="D38" s="48" t="s">
        <v>494</v>
      </c>
      <c r="E38" s="48" t="s">
        <v>495</v>
      </c>
      <c r="F38" s="48" t="s">
        <v>496</v>
      </c>
      <c r="G38" s="48" t="s">
        <v>497</v>
      </c>
      <c r="H38" s="48"/>
      <c r="I38" s="48"/>
      <c r="J38" s="48" t="s">
        <v>347</v>
      </c>
      <c r="K38" s="48"/>
      <c r="L38" s="48" t="s">
        <v>348</v>
      </c>
      <c r="M38" s="48" t="s">
        <v>349</v>
      </c>
      <c r="N38" s="48" t="s">
        <v>350</v>
      </c>
      <c r="O38" t="s">
        <v>639</v>
      </c>
    </row>
    <row r="39" spans="1:15" x14ac:dyDescent="0.15">
      <c r="A39" s="48">
        <v>38</v>
      </c>
      <c r="B39" s="48" t="s">
        <v>342</v>
      </c>
      <c r="C39" s="48" t="s">
        <v>81</v>
      </c>
      <c r="D39" s="48" t="s">
        <v>498</v>
      </c>
      <c r="E39" s="48" t="s">
        <v>499</v>
      </c>
      <c r="F39" s="48" t="s">
        <v>500</v>
      </c>
      <c r="G39" s="48" t="s">
        <v>501</v>
      </c>
      <c r="H39" s="48"/>
      <c r="I39" s="48"/>
      <c r="J39" s="48" t="s">
        <v>347</v>
      </c>
      <c r="K39" s="48"/>
      <c r="L39" s="48" t="s">
        <v>348</v>
      </c>
      <c r="M39" s="48" t="s">
        <v>349</v>
      </c>
      <c r="N39" s="48" t="s">
        <v>350</v>
      </c>
      <c r="O39" t="s">
        <v>639</v>
      </c>
    </row>
    <row r="40" spans="1:15" x14ac:dyDescent="0.15">
      <c r="A40" s="48">
        <v>39</v>
      </c>
      <c r="B40" s="48" t="s">
        <v>342</v>
      </c>
      <c r="C40" s="48" t="s">
        <v>81</v>
      </c>
      <c r="D40" s="48" t="s">
        <v>502</v>
      </c>
      <c r="E40" s="48" t="s">
        <v>503</v>
      </c>
      <c r="F40" s="48" t="s">
        <v>504</v>
      </c>
      <c r="G40" s="48" t="s">
        <v>505</v>
      </c>
      <c r="H40" s="48"/>
      <c r="I40" s="48"/>
      <c r="J40" s="48" t="s">
        <v>372</v>
      </c>
      <c r="K40" s="48"/>
      <c r="L40" s="48" t="s">
        <v>348</v>
      </c>
      <c r="M40" s="48" t="s">
        <v>349</v>
      </c>
      <c r="N40" s="48" t="s">
        <v>350</v>
      </c>
      <c r="O40" t="s">
        <v>639</v>
      </c>
    </row>
    <row r="41" spans="1:15" x14ac:dyDescent="0.15">
      <c r="A41" s="48">
        <v>40</v>
      </c>
      <c r="B41" s="48" t="s">
        <v>342</v>
      </c>
      <c r="C41" s="48" t="s">
        <v>81</v>
      </c>
      <c r="D41" s="48" t="s">
        <v>506</v>
      </c>
      <c r="E41" s="48" t="s">
        <v>507</v>
      </c>
      <c r="F41" s="48" t="s">
        <v>508</v>
      </c>
      <c r="G41" s="48" t="s">
        <v>509</v>
      </c>
      <c r="H41" s="48"/>
      <c r="I41" s="48"/>
      <c r="J41" s="48" t="s">
        <v>510</v>
      </c>
      <c r="K41" s="48"/>
      <c r="L41" s="48" t="s">
        <v>348</v>
      </c>
      <c r="M41" s="48" t="s">
        <v>349</v>
      </c>
      <c r="N41" s="48" t="s">
        <v>350</v>
      </c>
      <c r="O41" t="s">
        <v>639</v>
      </c>
    </row>
    <row r="42" spans="1:15" x14ac:dyDescent="0.15">
      <c r="A42" s="48">
        <v>41</v>
      </c>
      <c r="B42" s="48" t="s">
        <v>342</v>
      </c>
      <c r="C42" s="48" t="s">
        <v>81</v>
      </c>
      <c r="D42" s="48" t="s">
        <v>511</v>
      </c>
      <c r="E42" s="48" t="s">
        <v>512</v>
      </c>
      <c r="F42" s="48" t="s">
        <v>513</v>
      </c>
      <c r="G42" s="48" t="s">
        <v>514</v>
      </c>
      <c r="H42" s="48"/>
      <c r="I42" s="48"/>
      <c r="J42" s="48" t="s">
        <v>347</v>
      </c>
      <c r="K42" s="48"/>
      <c r="L42" s="48" t="s">
        <v>348</v>
      </c>
      <c r="M42" s="48" t="s">
        <v>349</v>
      </c>
      <c r="N42" s="48" t="s">
        <v>350</v>
      </c>
      <c r="O42" t="s">
        <v>639</v>
      </c>
    </row>
    <row r="43" spans="1:15" x14ac:dyDescent="0.15">
      <c r="A43" s="48">
        <v>42</v>
      </c>
      <c r="B43" s="48" t="s">
        <v>342</v>
      </c>
      <c r="C43" s="48" t="s">
        <v>81</v>
      </c>
      <c r="D43" s="48" t="s">
        <v>515</v>
      </c>
      <c r="E43" s="48" t="s">
        <v>516</v>
      </c>
      <c r="F43" s="48" t="s">
        <v>517</v>
      </c>
      <c r="G43" s="48" t="s">
        <v>518</v>
      </c>
      <c r="H43" s="48"/>
      <c r="I43" s="48"/>
      <c r="J43" s="48" t="s">
        <v>519</v>
      </c>
      <c r="K43" s="48"/>
      <c r="L43" s="48" t="s">
        <v>348</v>
      </c>
      <c r="M43" s="48" t="s">
        <v>349</v>
      </c>
      <c r="N43" s="48" t="s">
        <v>350</v>
      </c>
      <c r="O43" t="s">
        <v>639</v>
      </c>
    </row>
    <row r="44" spans="1:15" x14ac:dyDescent="0.15">
      <c r="A44" s="48">
        <v>43</v>
      </c>
      <c r="B44" s="48" t="s">
        <v>342</v>
      </c>
      <c r="C44" s="48" t="s">
        <v>81</v>
      </c>
      <c r="D44" s="48" t="s">
        <v>520</v>
      </c>
      <c r="E44" s="48" t="s">
        <v>521</v>
      </c>
      <c r="F44" s="48" t="s">
        <v>522</v>
      </c>
      <c r="G44" s="48" t="s">
        <v>354</v>
      </c>
      <c r="H44" s="48"/>
      <c r="I44" s="48"/>
      <c r="J44" s="48" t="s">
        <v>523</v>
      </c>
      <c r="K44" s="48"/>
      <c r="L44" s="48" t="s">
        <v>348</v>
      </c>
      <c r="M44" s="48" t="s">
        <v>349</v>
      </c>
      <c r="N44" s="48" t="s">
        <v>350</v>
      </c>
      <c r="O44" t="s">
        <v>639</v>
      </c>
    </row>
    <row r="45" spans="1:15" x14ac:dyDescent="0.15">
      <c r="A45" s="48">
        <v>44</v>
      </c>
      <c r="B45" s="48" t="s">
        <v>342</v>
      </c>
      <c r="C45" s="48" t="s">
        <v>81</v>
      </c>
      <c r="D45" s="48" t="s">
        <v>524</v>
      </c>
      <c r="E45" s="48" t="s">
        <v>525</v>
      </c>
      <c r="F45" s="48" t="s">
        <v>526</v>
      </c>
      <c r="G45" s="48" t="s">
        <v>401</v>
      </c>
      <c r="H45" s="48"/>
      <c r="I45" s="48"/>
      <c r="J45" s="48" t="s">
        <v>527</v>
      </c>
      <c r="K45" s="48"/>
      <c r="L45" s="48" t="s">
        <v>348</v>
      </c>
      <c r="M45" s="48" t="s">
        <v>349</v>
      </c>
      <c r="N45" s="48" t="s">
        <v>350</v>
      </c>
      <c r="O45" t="s">
        <v>639</v>
      </c>
    </row>
    <row r="46" spans="1:15" x14ac:dyDescent="0.15">
      <c r="A46" s="48">
        <v>45</v>
      </c>
      <c r="B46" s="48" t="s">
        <v>342</v>
      </c>
      <c r="C46" s="48" t="s">
        <v>81</v>
      </c>
      <c r="D46" s="48" t="s">
        <v>528</v>
      </c>
      <c r="E46" s="48" t="s">
        <v>529</v>
      </c>
      <c r="F46" s="48" t="s">
        <v>530</v>
      </c>
      <c r="G46" s="48" t="s">
        <v>531</v>
      </c>
      <c r="H46" s="48"/>
      <c r="I46" s="48"/>
      <c r="J46" s="48" t="s">
        <v>532</v>
      </c>
      <c r="K46" s="48"/>
      <c r="L46" s="48" t="s">
        <v>348</v>
      </c>
      <c r="M46" s="48" t="s">
        <v>349</v>
      </c>
      <c r="N46" s="48" t="s">
        <v>350</v>
      </c>
      <c r="O46" t="s">
        <v>639</v>
      </c>
    </row>
    <row r="47" spans="1:15" x14ac:dyDescent="0.15">
      <c r="A47" s="48">
        <v>46</v>
      </c>
      <c r="B47" s="48" t="s">
        <v>342</v>
      </c>
      <c r="C47" s="48" t="s">
        <v>81</v>
      </c>
      <c r="D47" s="48" t="s">
        <v>533</v>
      </c>
      <c r="E47" s="48" t="s">
        <v>534</v>
      </c>
      <c r="F47" s="48" t="s">
        <v>535</v>
      </c>
      <c r="G47" s="48" t="s">
        <v>354</v>
      </c>
      <c r="H47" s="48"/>
      <c r="I47" s="48"/>
      <c r="J47" s="48" t="s">
        <v>536</v>
      </c>
      <c r="K47" s="48"/>
      <c r="L47" s="48" t="s">
        <v>445</v>
      </c>
      <c r="M47" s="48" t="s">
        <v>445</v>
      </c>
      <c r="N47" s="48" t="s">
        <v>446</v>
      </c>
      <c r="O47" t="s">
        <v>639</v>
      </c>
    </row>
    <row r="48" spans="1:15" x14ac:dyDescent="0.15">
      <c r="A48" s="48">
        <v>47</v>
      </c>
      <c r="B48" s="48" t="s">
        <v>342</v>
      </c>
      <c r="C48" s="48" t="s">
        <v>81</v>
      </c>
      <c r="D48" s="48" t="s">
        <v>537</v>
      </c>
      <c r="E48" s="48" t="s">
        <v>538</v>
      </c>
      <c r="F48" s="48" t="s">
        <v>539</v>
      </c>
      <c r="G48" s="48" t="s">
        <v>540</v>
      </c>
      <c r="H48" s="48"/>
      <c r="I48" s="48"/>
      <c r="J48" s="48" t="s">
        <v>541</v>
      </c>
      <c r="K48" s="48"/>
      <c r="L48" s="48" t="s">
        <v>348</v>
      </c>
      <c r="M48" s="48" t="s">
        <v>349</v>
      </c>
      <c r="N48" s="48" t="s">
        <v>350</v>
      </c>
      <c r="O48" t="s">
        <v>639</v>
      </c>
    </row>
    <row r="49" spans="1:15" x14ac:dyDescent="0.15">
      <c r="A49" s="48">
        <v>48</v>
      </c>
      <c r="B49" s="48" t="s">
        <v>342</v>
      </c>
      <c r="C49" s="48" t="s">
        <v>81</v>
      </c>
      <c r="D49" s="48" t="s">
        <v>542</v>
      </c>
      <c r="E49" s="48" t="s">
        <v>543</v>
      </c>
      <c r="F49" s="48" t="s">
        <v>544</v>
      </c>
      <c r="G49" s="48" t="s">
        <v>381</v>
      </c>
      <c r="H49" s="48"/>
      <c r="I49" s="48"/>
      <c r="J49" s="48" t="s">
        <v>372</v>
      </c>
      <c r="K49" s="48"/>
      <c r="L49" s="48" t="s">
        <v>348</v>
      </c>
      <c r="M49" s="48" t="s">
        <v>349</v>
      </c>
      <c r="N49" s="48" t="s">
        <v>350</v>
      </c>
      <c r="O49" t="s">
        <v>639</v>
      </c>
    </row>
    <row r="50" spans="1:15" x14ac:dyDescent="0.15">
      <c r="A50" s="48">
        <v>49</v>
      </c>
      <c r="B50" s="48" t="s">
        <v>342</v>
      </c>
      <c r="C50" s="48" t="s">
        <v>81</v>
      </c>
      <c r="D50" s="48" t="s">
        <v>542</v>
      </c>
      <c r="E50" s="48" t="s">
        <v>543</v>
      </c>
      <c r="F50" s="48" t="s">
        <v>544</v>
      </c>
      <c r="G50" s="48" t="s">
        <v>381</v>
      </c>
      <c r="H50" s="48"/>
      <c r="I50" s="48"/>
      <c r="J50" s="48" t="s">
        <v>431</v>
      </c>
      <c r="K50" s="48"/>
      <c r="L50" s="48" t="s">
        <v>348</v>
      </c>
      <c r="M50" s="48" t="s">
        <v>349</v>
      </c>
      <c r="N50" s="48" t="s">
        <v>350</v>
      </c>
      <c r="O50" t="s">
        <v>639</v>
      </c>
    </row>
    <row r="51" spans="1:15" x14ac:dyDescent="0.15">
      <c r="A51" s="48">
        <v>50</v>
      </c>
      <c r="B51" s="48" t="s">
        <v>342</v>
      </c>
      <c r="C51" s="48" t="s">
        <v>81</v>
      </c>
      <c r="D51" s="48" t="s">
        <v>545</v>
      </c>
      <c r="E51" s="48" t="s">
        <v>546</v>
      </c>
      <c r="F51" s="48" t="s">
        <v>547</v>
      </c>
      <c r="G51" s="48" t="s">
        <v>354</v>
      </c>
      <c r="H51" s="48"/>
      <c r="I51" s="48"/>
      <c r="J51" s="48" t="s">
        <v>548</v>
      </c>
      <c r="K51" s="48" t="s">
        <v>549</v>
      </c>
      <c r="L51" s="48" t="s">
        <v>445</v>
      </c>
      <c r="M51" s="48" t="s">
        <v>445</v>
      </c>
      <c r="N51" s="48" t="s">
        <v>446</v>
      </c>
      <c r="O51" t="s">
        <v>639</v>
      </c>
    </row>
    <row r="52" spans="1:15" x14ac:dyDescent="0.15">
      <c r="A52" s="48">
        <v>51</v>
      </c>
      <c r="B52" s="48" t="s">
        <v>342</v>
      </c>
      <c r="C52" s="48" t="s">
        <v>81</v>
      </c>
      <c r="D52" s="48" t="s">
        <v>550</v>
      </c>
      <c r="E52" s="48" t="s">
        <v>551</v>
      </c>
      <c r="F52" s="48" t="s">
        <v>552</v>
      </c>
      <c r="G52" s="48" t="s">
        <v>414</v>
      </c>
      <c r="H52" s="48"/>
      <c r="I52" s="48"/>
      <c r="J52" s="48" t="s">
        <v>553</v>
      </c>
      <c r="K52" s="48"/>
      <c r="L52" s="48" t="s">
        <v>348</v>
      </c>
      <c r="M52" s="48" t="s">
        <v>349</v>
      </c>
      <c r="N52" s="48" t="s">
        <v>350</v>
      </c>
      <c r="O52" t="s">
        <v>639</v>
      </c>
    </row>
    <row r="53" spans="1:15" x14ac:dyDescent="0.15">
      <c r="A53" s="48">
        <v>52</v>
      </c>
      <c r="B53" s="48" t="s">
        <v>342</v>
      </c>
      <c r="C53" s="48" t="s">
        <v>81</v>
      </c>
      <c r="D53" s="48" t="s">
        <v>554</v>
      </c>
      <c r="E53" s="48" t="s">
        <v>555</v>
      </c>
      <c r="F53" s="48" t="s">
        <v>556</v>
      </c>
      <c r="G53" s="48" t="s">
        <v>354</v>
      </c>
      <c r="H53" s="48"/>
      <c r="I53" s="48"/>
      <c r="J53" s="48" t="s">
        <v>557</v>
      </c>
      <c r="K53" s="48"/>
      <c r="L53" s="48" t="s">
        <v>348</v>
      </c>
      <c r="M53" s="48" t="s">
        <v>349</v>
      </c>
      <c r="N53" s="48" t="s">
        <v>350</v>
      </c>
      <c r="O53" t="s">
        <v>639</v>
      </c>
    </row>
    <row r="54" spans="1:15" x14ac:dyDescent="0.15">
      <c r="A54" s="48">
        <v>53</v>
      </c>
      <c r="B54" s="48" t="s">
        <v>342</v>
      </c>
      <c r="C54" s="48" t="s">
        <v>81</v>
      </c>
      <c r="D54" s="48" t="s">
        <v>558</v>
      </c>
      <c r="E54" s="48" t="s">
        <v>559</v>
      </c>
      <c r="F54" s="48" t="s">
        <v>560</v>
      </c>
      <c r="G54" s="48" t="s">
        <v>354</v>
      </c>
      <c r="H54" s="48"/>
      <c r="I54" s="48"/>
      <c r="J54" s="48" t="s">
        <v>561</v>
      </c>
      <c r="K54" s="48"/>
      <c r="L54" s="48" t="s">
        <v>348</v>
      </c>
      <c r="M54" s="48" t="s">
        <v>349</v>
      </c>
      <c r="N54" s="48" t="s">
        <v>350</v>
      </c>
      <c r="O54" t="s">
        <v>639</v>
      </c>
    </row>
    <row r="55" spans="1:15" x14ac:dyDescent="0.15">
      <c r="A55" s="48">
        <v>54</v>
      </c>
      <c r="B55" s="48" t="s">
        <v>342</v>
      </c>
      <c r="C55" s="48" t="s">
        <v>81</v>
      </c>
      <c r="D55" s="48" t="s">
        <v>562</v>
      </c>
      <c r="E55" s="48" t="s">
        <v>563</v>
      </c>
      <c r="F55" s="48" t="s">
        <v>564</v>
      </c>
      <c r="G55" s="48" t="s">
        <v>565</v>
      </c>
      <c r="H55" s="48"/>
      <c r="I55" s="48"/>
      <c r="J55" s="48" t="s">
        <v>553</v>
      </c>
      <c r="K55" s="48"/>
      <c r="L55" s="48" t="s">
        <v>348</v>
      </c>
      <c r="M55" s="48" t="s">
        <v>349</v>
      </c>
      <c r="N55" s="48" t="s">
        <v>350</v>
      </c>
      <c r="O55" t="s">
        <v>639</v>
      </c>
    </row>
    <row r="56" spans="1:15" x14ac:dyDescent="0.15">
      <c r="A56" s="48">
        <v>55</v>
      </c>
      <c r="B56" s="48" t="s">
        <v>342</v>
      </c>
      <c r="C56" s="48" t="s">
        <v>81</v>
      </c>
      <c r="D56" s="48" t="s">
        <v>566</v>
      </c>
      <c r="E56" s="48" t="s">
        <v>567</v>
      </c>
      <c r="F56" s="48" t="s">
        <v>568</v>
      </c>
      <c r="G56" s="48" t="s">
        <v>354</v>
      </c>
      <c r="H56" s="48"/>
      <c r="I56" s="48"/>
      <c r="J56" s="48" t="s">
        <v>569</v>
      </c>
      <c r="K56" s="48"/>
      <c r="L56" s="48" t="s">
        <v>445</v>
      </c>
      <c r="M56" s="48" t="s">
        <v>445</v>
      </c>
      <c r="N56" s="48" t="s">
        <v>446</v>
      </c>
      <c r="O56" t="s">
        <v>639</v>
      </c>
    </row>
    <row r="57" spans="1:15" x14ac:dyDescent="0.15">
      <c r="A57" s="48">
        <v>56</v>
      </c>
      <c r="B57" s="48" t="s">
        <v>342</v>
      </c>
      <c r="C57" s="48" t="s">
        <v>81</v>
      </c>
      <c r="D57" s="48" t="s">
        <v>570</v>
      </c>
      <c r="E57" s="48" t="s">
        <v>571</v>
      </c>
      <c r="F57" s="48" t="s">
        <v>572</v>
      </c>
      <c r="G57" s="48" t="s">
        <v>443</v>
      </c>
      <c r="H57" s="48"/>
      <c r="I57" s="48"/>
      <c r="J57" s="48" t="s">
        <v>553</v>
      </c>
      <c r="K57" s="48"/>
      <c r="L57" s="48" t="s">
        <v>348</v>
      </c>
      <c r="M57" s="48" t="s">
        <v>349</v>
      </c>
      <c r="N57" s="48" t="s">
        <v>350</v>
      </c>
      <c r="O57" t="s">
        <v>639</v>
      </c>
    </row>
    <row r="58" spans="1:15" x14ac:dyDescent="0.15">
      <c r="A58" s="48">
        <v>57</v>
      </c>
      <c r="B58" s="48" t="s">
        <v>342</v>
      </c>
      <c r="C58" s="48" t="s">
        <v>81</v>
      </c>
      <c r="D58" s="48" t="s">
        <v>573</v>
      </c>
      <c r="E58" s="48" t="s">
        <v>574</v>
      </c>
      <c r="F58" s="48" t="s">
        <v>575</v>
      </c>
      <c r="G58" s="48" t="s">
        <v>381</v>
      </c>
      <c r="H58" s="48"/>
      <c r="I58" s="48"/>
      <c r="J58" s="48" t="s">
        <v>372</v>
      </c>
      <c r="K58" s="48"/>
      <c r="L58" s="48" t="s">
        <v>348</v>
      </c>
      <c r="M58" s="48" t="s">
        <v>349</v>
      </c>
      <c r="N58" s="48" t="s">
        <v>350</v>
      </c>
      <c r="O58" t="s">
        <v>639</v>
      </c>
    </row>
    <row r="59" spans="1:15" x14ac:dyDescent="0.15">
      <c r="A59" s="48">
        <v>58</v>
      </c>
      <c r="B59" s="48" t="s">
        <v>342</v>
      </c>
      <c r="C59" s="48" t="s">
        <v>81</v>
      </c>
      <c r="D59" s="48" t="s">
        <v>576</v>
      </c>
      <c r="E59" s="48" t="s">
        <v>577</v>
      </c>
      <c r="F59" s="48" t="s">
        <v>578</v>
      </c>
      <c r="G59" s="48" t="s">
        <v>354</v>
      </c>
      <c r="H59" s="48"/>
      <c r="I59" s="48"/>
      <c r="J59" s="48" t="s">
        <v>579</v>
      </c>
      <c r="K59" s="48"/>
      <c r="L59" s="48" t="s">
        <v>486</v>
      </c>
      <c r="M59" s="48" t="s">
        <v>487</v>
      </c>
      <c r="N59" s="48" t="s">
        <v>488</v>
      </c>
      <c r="O59" t="s">
        <v>639</v>
      </c>
    </row>
    <row r="60" spans="1:15" x14ac:dyDescent="0.15">
      <c r="A60" s="48">
        <v>59</v>
      </c>
      <c r="B60" s="48" t="s">
        <v>342</v>
      </c>
      <c r="C60" s="48" t="s">
        <v>81</v>
      </c>
      <c r="D60" s="48" t="s">
        <v>576</v>
      </c>
      <c r="E60" s="48" t="s">
        <v>577</v>
      </c>
      <c r="F60" s="48" t="s">
        <v>578</v>
      </c>
      <c r="G60" s="48" t="s">
        <v>354</v>
      </c>
      <c r="H60" s="48"/>
      <c r="I60" s="48"/>
      <c r="J60" s="48" t="s">
        <v>579</v>
      </c>
      <c r="K60" s="48"/>
      <c r="L60" s="48" t="s">
        <v>348</v>
      </c>
      <c r="M60" s="48" t="s">
        <v>349</v>
      </c>
      <c r="N60" s="48" t="s">
        <v>350</v>
      </c>
      <c r="O60" t="s">
        <v>639</v>
      </c>
    </row>
    <row r="61" spans="1:15" x14ac:dyDescent="0.15">
      <c r="A61" s="48">
        <v>60</v>
      </c>
      <c r="B61" s="48" t="s">
        <v>342</v>
      </c>
      <c r="C61" s="48" t="s">
        <v>81</v>
      </c>
      <c r="D61" s="48" t="s">
        <v>580</v>
      </c>
      <c r="E61" s="48" t="s">
        <v>581</v>
      </c>
      <c r="F61" s="48" t="s">
        <v>582</v>
      </c>
      <c r="G61" s="48" t="s">
        <v>354</v>
      </c>
      <c r="H61" s="48"/>
      <c r="I61" s="48"/>
      <c r="J61" s="48" t="s">
        <v>583</v>
      </c>
      <c r="K61" s="48"/>
      <c r="L61" s="48" t="s">
        <v>348</v>
      </c>
      <c r="M61" s="48" t="s">
        <v>349</v>
      </c>
      <c r="N61" s="48" t="s">
        <v>350</v>
      </c>
      <c r="O61" t="s">
        <v>639</v>
      </c>
    </row>
    <row r="62" spans="1:15" x14ac:dyDescent="0.15">
      <c r="A62" s="48">
        <v>61</v>
      </c>
      <c r="B62" s="48" t="s">
        <v>342</v>
      </c>
      <c r="C62" s="48" t="s">
        <v>81</v>
      </c>
      <c r="D62" s="48" t="s">
        <v>584</v>
      </c>
      <c r="E62" s="48" t="s">
        <v>585</v>
      </c>
      <c r="F62" s="48" t="s">
        <v>586</v>
      </c>
      <c r="G62" s="48" t="s">
        <v>354</v>
      </c>
      <c r="H62" s="48"/>
      <c r="I62" s="48"/>
      <c r="J62" s="48" t="s">
        <v>347</v>
      </c>
      <c r="K62" s="48"/>
      <c r="L62" s="48" t="s">
        <v>348</v>
      </c>
      <c r="M62" s="48" t="s">
        <v>349</v>
      </c>
      <c r="N62" s="48" t="s">
        <v>350</v>
      </c>
      <c r="O62" t="s">
        <v>639</v>
      </c>
    </row>
    <row r="63" spans="1:15" x14ac:dyDescent="0.15">
      <c r="A63" s="48">
        <v>62</v>
      </c>
      <c r="B63" s="48" t="s">
        <v>342</v>
      </c>
      <c r="C63" s="48" t="s">
        <v>81</v>
      </c>
      <c r="D63" s="48" t="s">
        <v>587</v>
      </c>
      <c r="E63" s="48" t="s">
        <v>588</v>
      </c>
      <c r="F63" s="48" t="s">
        <v>589</v>
      </c>
      <c r="G63" s="48" t="s">
        <v>354</v>
      </c>
      <c r="H63" s="48"/>
      <c r="I63" s="48"/>
      <c r="J63" s="48" t="s">
        <v>590</v>
      </c>
      <c r="K63" s="48" t="s">
        <v>549</v>
      </c>
      <c r="L63" s="48" t="s">
        <v>348</v>
      </c>
      <c r="M63" s="48" t="s">
        <v>349</v>
      </c>
      <c r="N63" s="48" t="s">
        <v>350</v>
      </c>
      <c r="O63" t="s">
        <v>639</v>
      </c>
    </row>
    <row r="64" spans="1:15" x14ac:dyDescent="0.15">
      <c r="A64" s="48">
        <v>63</v>
      </c>
      <c r="B64" s="48" t="s">
        <v>342</v>
      </c>
      <c r="C64" s="48" t="s">
        <v>81</v>
      </c>
      <c r="D64" s="48" t="s">
        <v>591</v>
      </c>
      <c r="E64" s="48" t="s">
        <v>592</v>
      </c>
      <c r="F64" s="48" t="s">
        <v>593</v>
      </c>
      <c r="G64" s="48" t="s">
        <v>354</v>
      </c>
      <c r="H64" s="48"/>
      <c r="I64" s="48"/>
      <c r="J64" s="48" t="s">
        <v>594</v>
      </c>
      <c r="K64" s="48"/>
      <c r="L64" s="48" t="s">
        <v>348</v>
      </c>
      <c r="M64" s="48" t="s">
        <v>349</v>
      </c>
      <c r="N64" s="48" t="s">
        <v>350</v>
      </c>
      <c r="O64" t="s">
        <v>639</v>
      </c>
    </row>
    <row r="65" spans="1:15" x14ac:dyDescent="0.15">
      <c r="A65" s="48">
        <v>64</v>
      </c>
      <c r="B65" s="48" t="s">
        <v>342</v>
      </c>
      <c r="C65" s="48" t="s">
        <v>81</v>
      </c>
      <c r="D65" s="48" t="s">
        <v>595</v>
      </c>
      <c r="E65" s="48" t="s">
        <v>596</v>
      </c>
      <c r="F65" s="48" t="s">
        <v>597</v>
      </c>
      <c r="G65" s="48" t="s">
        <v>481</v>
      </c>
      <c r="H65" s="48"/>
      <c r="I65" s="48"/>
      <c r="J65" s="48" t="s">
        <v>431</v>
      </c>
      <c r="K65" s="48"/>
      <c r="L65" s="48" t="s">
        <v>348</v>
      </c>
      <c r="M65" s="48" t="s">
        <v>349</v>
      </c>
      <c r="N65" s="48" t="s">
        <v>350</v>
      </c>
      <c r="O65" t="s">
        <v>639</v>
      </c>
    </row>
    <row r="66" spans="1:15" x14ac:dyDescent="0.15">
      <c r="A66" s="48">
        <v>65</v>
      </c>
      <c r="B66" s="48" t="s">
        <v>342</v>
      </c>
      <c r="C66" s="48" t="s">
        <v>81</v>
      </c>
      <c r="D66" s="48" t="s">
        <v>598</v>
      </c>
      <c r="E66" s="48" t="s">
        <v>599</v>
      </c>
      <c r="F66" s="48" t="s">
        <v>600</v>
      </c>
      <c r="G66" s="48" t="s">
        <v>354</v>
      </c>
      <c r="H66" s="48"/>
      <c r="I66" s="48"/>
      <c r="J66" s="48" t="s">
        <v>601</v>
      </c>
      <c r="K66" s="48"/>
      <c r="L66" s="48" t="s">
        <v>445</v>
      </c>
      <c r="M66" s="48" t="s">
        <v>445</v>
      </c>
      <c r="N66" s="48" t="s">
        <v>446</v>
      </c>
      <c r="O66" t="s">
        <v>639</v>
      </c>
    </row>
    <row r="67" spans="1:15" x14ac:dyDescent="0.15">
      <c r="A67" s="48">
        <v>66</v>
      </c>
      <c r="B67" s="48" t="s">
        <v>342</v>
      </c>
      <c r="C67" s="48" t="s">
        <v>81</v>
      </c>
      <c r="D67" s="48" t="s">
        <v>598</v>
      </c>
      <c r="E67" s="48" t="s">
        <v>599</v>
      </c>
      <c r="F67" s="48" t="s">
        <v>600</v>
      </c>
      <c r="G67" s="48" t="s">
        <v>354</v>
      </c>
      <c r="H67" s="48"/>
      <c r="I67" s="48"/>
      <c r="J67" s="48" t="s">
        <v>601</v>
      </c>
      <c r="K67" s="48"/>
      <c r="L67" s="48" t="s">
        <v>602</v>
      </c>
      <c r="M67" s="48" t="s">
        <v>445</v>
      </c>
      <c r="N67" s="48" t="s">
        <v>603</v>
      </c>
      <c r="O67" t="s">
        <v>639</v>
      </c>
    </row>
    <row r="68" spans="1:15" x14ac:dyDescent="0.15">
      <c r="A68" s="48">
        <v>67</v>
      </c>
      <c r="B68" s="48" t="s">
        <v>342</v>
      </c>
      <c r="C68" s="48" t="s">
        <v>81</v>
      </c>
      <c r="D68" s="48" t="s">
        <v>604</v>
      </c>
      <c r="E68" s="48" t="s">
        <v>605</v>
      </c>
      <c r="F68" s="48" t="s">
        <v>606</v>
      </c>
      <c r="G68" s="48" t="s">
        <v>443</v>
      </c>
      <c r="H68" s="48"/>
      <c r="I68" s="48"/>
      <c r="J68" s="48" t="s">
        <v>347</v>
      </c>
      <c r="K68" s="48"/>
      <c r="L68" s="48" t="s">
        <v>365</v>
      </c>
      <c r="M68" s="48" t="s">
        <v>366</v>
      </c>
      <c r="N68" s="48" t="s">
        <v>367</v>
      </c>
      <c r="O68" t="s">
        <v>639</v>
      </c>
    </row>
    <row r="69" spans="1:15" x14ac:dyDescent="0.15">
      <c r="A69" s="48">
        <v>68</v>
      </c>
      <c r="B69" s="48" t="s">
        <v>342</v>
      </c>
      <c r="C69" s="48" t="s">
        <v>81</v>
      </c>
      <c r="D69" s="48" t="s">
        <v>607</v>
      </c>
      <c r="E69" s="48" t="s">
        <v>608</v>
      </c>
      <c r="F69" s="48" t="s">
        <v>609</v>
      </c>
      <c r="G69" s="48" t="s">
        <v>610</v>
      </c>
      <c r="H69" s="48"/>
      <c r="I69" s="48"/>
      <c r="J69" s="48" t="s">
        <v>611</v>
      </c>
      <c r="K69" s="48"/>
      <c r="L69" s="48" t="s">
        <v>348</v>
      </c>
      <c r="M69" s="48" t="s">
        <v>349</v>
      </c>
      <c r="N69" s="48" t="s">
        <v>350</v>
      </c>
      <c r="O69" t="s">
        <v>639</v>
      </c>
    </row>
    <row r="70" spans="1:15" x14ac:dyDescent="0.15">
      <c r="A70" s="48">
        <v>69</v>
      </c>
      <c r="B70" s="48" t="s">
        <v>342</v>
      </c>
      <c r="C70" s="48" t="s">
        <v>81</v>
      </c>
      <c r="D70" s="48" t="s">
        <v>612</v>
      </c>
      <c r="E70" s="48" t="s">
        <v>613</v>
      </c>
      <c r="F70" s="48" t="s">
        <v>614</v>
      </c>
      <c r="G70" s="48" t="s">
        <v>362</v>
      </c>
      <c r="H70" s="48"/>
      <c r="I70" s="48"/>
      <c r="J70" s="48" t="s">
        <v>615</v>
      </c>
      <c r="K70" s="48"/>
      <c r="L70" s="48" t="s">
        <v>365</v>
      </c>
      <c r="M70" s="48" t="s">
        <v>458</v>
      </c>
      <c r="N70" s="48" t="s">
        <v>459</v>
      </c>
      <c r="O70" t="s">
        <v>639</v>
      </c>
    </row>
    <row r="71" spans="1:15" x14ac:dyDescent="0.15">
      <c r="A71" s="48">
        <v>70</v>
      </c>
      <c r="B71" s="48" t="s">
        <v>342</v>
      </c>
      <c r="C71" s="48" t="s">
        <v>81</v>
      </c>
      <c r="D71" s="48" t="s">
        <v>612</v>
      </c>
      <c r="E71" s="48" t="s">
        <v>613</v>
      </c>
      <c r="F71" s="48" t="s">
        <v>614</v>
      </c>
      <c r="G71" s="48" t="s">
        <v>362</v>
      </c>
      <c r="H71" s="48"/>
      <c r="I71" s="48"/>
      <c r="J71" s="48" t="s">
        <v>615</v>
      </c>
      <c r="K71" s="48"/>
      <c r="L71" s="48" t="s">
        <v>460</v>
      </c>
      <c r="M71" s="48" t="s">
        <v>458</v>
      </c>
      <c r="N71" s="48" t="s">
        <v>459</v>
      </c>
      <c r="O71" t="s">
        <v>639</v>
      </c>
    </row>
    <row r="72" spans="1:15" x14ac:dyDescent="0.15">
      <c r="A72" s="48">
        <v>71</v>
      </c>
      <c r="B72" s="48" t="s">
        <v>342</v>
      </c>
      <c r="C72" s="48" t="s">
        <v>81</v>
      </c>
      <c r="D72" s="48" t="s">
        <v>612</v>
      </c>
      <c r="E72" s="48" t="s">
        <v>613</v>
      </c>
      <c r="F72" s="48" t="s">
        <v>614</v>
      </c>
      <c r="G72" s="48" t="s">
        <v>362</v>
      </c>
      <c r="H72" s="48"/>
      <c r="I72" s="48"/>
      <c r="J72" s="48" t="s">
        <v>616</v>
      </c>
      <c r="K72" s="48"/>
      <c r="L72" s="48" t="s">
        <v>365</v>
      </c>
      <c r="M72" s="48" t="s">
        <v>458</v>
      </c>
      <c r="N72" s="48" t="s">
        <v>459</v>
      </c>
      <c r="O72" t="s">
        <v>639</v>
      </c>
    </row>
    <row r="73" spans="1:15" x14ac:dyDescent="0.15">
      <c r="A73" s="48">
        <v>72</v>
      </c>
      <c r="B73" s="48" t="s">
        <v>342</v>
      </c>
      <c r="C73" s="48" t="s">
        <v>81</v>
      </c>
      <c r="D73" s="48" t="s">
        <v>612</v>
      </c>
      <c r="E73" s="48" t="s">
        <v>613</v>
      </c>
      <c r="F73" s="48" t="s">
        <v>614</v>
      </c>
      <c r="G73" s="48" t="s">
        <v>362</v>
      </c>
      <c r="H73" s="48"/>
      <c r="I73" s="48"/>
      <c r="J73" s="48" t="s">
        <v>616</v>
      </c>
      <c r="K73" s="48"/>
      <c r="L73" s="48" t="s">
        <v>460</v>
      </c>
      <c r="M73" s="48" t="s">
        <v>458</v>
      </c>
      <c r="N73" s="48" t="s">
        <v>459</v>
      </c>
      <c r="O73" t="s">
        <v>639</v>
      </c>
    </row>
    <row r="74" spans="1:15" x14ac:dyDescent="0.15">
      <c r="A74" s="48">
        <v>73</v>
      </c>
      <c r="B74" s="48" t="s">
        <v>342</v>
      </c>
      <c r="C74" s="48" t="s">
        <v>81</v>
      </c>
      <c r="D74" s="48" t="s">
        <v>612</v>
      </c>
      <c r="E74" s="48" t="s">
        <v>613</v>
      </c>
      <c r="F74" s="48" t="s">
        <v>614</v>
      </c>
      <c r="G74" s="48" t="s">
        <v>362</v>
      </c>
      <c r="H74" s="48"/>
      <c r="I74" s="48"/>
      <c r="J74" s="48" t="s">
        <v>465</v>
      </c>
      <c r="K74" s="48"/>
      <c r="L74" s="48" t="s">
        <v>466</v>
      </c>
      <c r="M74" s="48" t="s">
        <v>467</v>
      </c>
      <c r="N74" s="48" t="s">
        <v>468</v>
      </c>
      <c r="O74" t="s">
        <v>639</v>
      </c>
    </row>
    <row r="75" spans="1:15" x14ac:dyDescent="0.15">
      <c r="A75" s="48">
        <v>74</v>
      </c>
      <c r="B75" s="48" t="s">
        <v>342</v>
      </c>
      <c r="C75" s="48" t="s">
        <v>81</v>
      </c>
      <c r="D75" s="48" t="s">
        <v>617</v>
      </c>
      <c r="E75" s="48" t="s">
        <v>618</v>
      </c>
      <c r="F75" s="48" t="s">
        <v>619</v>
      </c>
      <c r="G75" s="48" t="s">
        <v>443</v>
      </c>
      <c r="H75" s="48"/>
      <c r="I75" s="48"/>
      <c r="J75" s="48" t="s">
        <v>431</v>
      </c>
      <c r="K75" s="48"/>
      <c r="L75" s="48" t="s">
        <v>365</v>
      </c>
      <c r="M75" s="48" t="s">
        <v>492</v>
      </c>
      <c r="N75" s="48" t="s">
        <v>493</v>
      </c>
      <c r="O75" t="s">
        <v>639</v>
      </c>
    </row>
    <row r="76" spans="1:15" x14ac:dyDescent="0.15">
      <c r="A76" s="48">
        <v>75</v>
      </c>
      <c r="B76" s="48" t="s">
        <v>342</v>
      </c>
      <c r="C76" s="48" t="s">
        <v>81</v>
      </c>
      <c r="D76" s="48" t="s">
        <v>617</v>
      </c>
      <c r="E76" s="48" t="s">
        <v>618</v>
      </c>
      <c r="F76" s="48" t="s">
        <v>619</v>
      </c>
      <c r="G76" s="48" t="s">
        <v>443</v>
      </c>
      <c r="H76" s="48"/>
      <c r="I76" s="48"/>
      <c r="J76" s="48" t="s">
        <v>431</v>
      </c>
      <c r="K76" s="48"/>
      <c r="L76" s="48" t="s">
        <v>348</v>
      </c>
      <c r="M76" s="48" t="s">
        <v>492</v>
      </c>
      <c r="N76" s="48" t="s">
        <v>493</v>
      </c>
      <c r="O76" t="s">
        <v>639</v>
      </c>
    </row>
    <row r="77" spans="1:15" x14ac:dyDescent="0.15">
      <c r="A77" s="48">
        <v>76</v>
      </c>
      <c r="B77" s="48" t="s">
        <v>342</v>
      </c>
      <c r="C77" s="48" t="s">
        <v>81</v>
      </c>
      <c r="D77" s="48" t="s">
        <v>617</v>
      </c>
      <c r="E77" s="48" t="s">
        <v>618</v>
      </c>
      <c r="F77" s="48" t="s">
        <v>619</v>
      </c>
      <c r="G77" s="48" t="s">
        <v>443</v>
      </c>
      <c r="H77" s="48"/>
      <c r="I77" s="48"/>
      <c r="J77" s="48" t="s">
        <v>431</v>
      </c>
      <c r="K77" s="48"/>
      <c r="L77" s="48" t="s">
        <v>460</v>
      </c>
      <c r="M77" s="48" t="s">
        <v>492</v>
      </c>
      <c r="N77" s="48" t="s">
        <v>493</v>
      </c>
      <c r="O77" t="s">
        <v>639</v>
      </c>
    </row>
    <row r="78" spans="1:15" x14ac:dyDescent="0.15">
      <c r="A78" s="48">
        <v>77</v>
      </c>
      <c r="B78" s="48" t="s">
        <v>342</v>
      </c>
      <c r="C78" s="48" t="s">
        <v>81</v>
      </c>
      <c r="D78" s="48" t="s">
        <v>617</v>
      </c>
      <c r="E78" s="48" t="s">
        <v>618</v>
      </c>
      <c r="F78" s="48" t="s">
        <v>619</v>
      </c>
      <c r="G78" s="48" t="s">
        <v>443</v>
      </c>
      <c r="H78" s="48"/>
      <c r="I78" s="48"/>
      <c r="J78" s="48" t="s">
        <v>431</v>
      </c>
      <c r="K78" s="48"/>
      <c r="L78" s="48" t="s">
        <v>466</v>
      </c>
      <c r="M78" s="48" t="s">
        <v>467</v>
      </c>
      <c r="N78" s="48" t="s">
        <v>468</v>
      </c>
      <c r="O78" t="s">
        <v>639</v>
      </c>
    </row>
    <row r="79" spans="1:15" x14ac:dyDescent="0.15">
      <c r="A79" s="48">
        <v>78</v>
      </c>
      <c r="B79" s="48" t="s">
        <v>342</v>
      </c>
      <c r="C79" s="48" t="s">
        <v>81</v>
      </c>
      <c r="D79" s="48" t="s">
        <v>620</v>
      </c>
      <c r="E79" s="48" t="s">
        <v>621</v>
      </c>
      <c r="F79" s="48" t="s">
        <v>622</v>
      </c>
      <c r="G79" s="48" t="s">
        <v>414</v>
      </c>
      <c r="H79" s="48"/>
      <c r="I79" s="48"/>
      <c r="J79" s="48" t="s">
        <v>623</v>
      </c>
      <c r="K79" s="48"/>
      <c r="L79" s="48" t="s">
        <v>348</v>
      </c>
      <c r="M79" s="48" t="s">
        <v>349</v>
      </c>
      <c r="N79" s="48" t="s">
        <v>350</v>
      </c>
      <c r="O79" t="s">
        <v>639</v>
      </c>
    </row>
    <row r="80" spans="1:15" x14ac:dyDescent="0.15">
      <c r="A80" s="48">
        <v>79</v>
      </c>
      <c r="B80" s="48" t="s">
        <v>342</v>
      </c>
      <c r="C80" s="48" t="s">
        <v>81</v>
      </c>
      <c r="D80" s="48" t="s">
        <v>624</v>
      </c>
      <c r="E80" s="48" t="s">
        <v>625</v>
      </c>
      <c r="F80" s="48" t="s">
        <v>626</v>
      </c>
      <c r="G80" s="48" t="s">
        <v>438</v>
      </c>
      <c r="H80" s="48"/>
      <c r="I80" s="48"/>
      <c r="J80" s="48" t="s">
        <v>347</v>
      </c>
      <c r="K80" s="48"/>
      <c r="L80" s="48" t="s">
        <v>348</v>
      </c>
      <c r="M80" s="48" t="s">
        <v>349</v>
      </c>
      <c r="N80" s="48" t="s">
        <v>350</v>
      </c>
      <c r="O80" t="s">
        <v>639</v>
      </c>
    </row>
    <row r="81" spans="1:15" x14ac:dyDescent="0.15">
      <c r="A81" s="48">
        <v>80</v>
      </c>
      <c r="B81" s="48" t="s">
        <v>342</v>
      </c>
      <c r="C81" s="48" t="s">
        <v>81</v>
      </c>
      <c r="D81" s="48" t="s">
        <v>627</v>
      </c>
      <c r="E81" s="48" t="s">
        <v>628</v>
      </c>
      <c r="F81" s="48" t="s">
        <v>629</v>
      </c>
      <c r="G81" s="48" t="s">
        <v>630</v>
      </c>
      <c r="H81" s="48"/>
      <c r="I81" s="48"/>
      <c r="J81" s="48" t="s">
        <v>431</v>
      </c>
      <c r="K81" s="48" t="s">
        <v>549</v>
      </c>
      <c r="L81" s="48" t="s">
        <v>445</v>
      </c>
      <c r="M81" s="48" t="s">
        <v>445</v>
      </c>
      <c r="N81" s="48" t="s">
        <v>446</v>
      </c>
      <c r="O81" t="s">
        <v>639</v>
      </c>
    </row>
    <row r="82" spans="1:15" x14ac:dyDescent="0.15">
      <c r="A82" s="48">
        <v>81</v>
      </c>
      <c r="B82" s="48" t="s">
        <v>342</v>
      </c>
      <c r="C82" s="48" t="s">
        <v>81</v>
      </c>
      <c r="D82" s="48" t="s">
        <v>631</v>
      </c>
      <c r="E82" s="48" t="s">
        <v>632</v>
      </c>
      <c r="F82" s="48" t="s">
        <v>633</v>
      </c>
      <c r="G82" s="48" t="s">
        <v>362</v>
      </c>
      <c r="H82" s="48"/>
      <c r="I82" s="48"/>
      <c r="J82" s="48" t="s">
        <v>634</v>
      </c>
      <c r="K82" s="48"/>
      <c r="L82" s="48" t="s">
        <v>348</v>
      </c>
      <c r="M82" s="48" t="s">
        <v>349</v>
      </c>
      <c r="N82" s="48" t="s">
        <v>350</v>
      </c>
      <c r="O82" t="s">
        <v>639</v>
      </c>
    </row>
    <row r="83" spans="1:15" x14ac:dyDescent="0.15">
      <c r="A83" s="48">
        <v>82</v>
      </c>
      <c r="B83" s="48" t="s">
        <v>342</v>
      </c>
      <c r="C83" s="48" t="s">
        <v>81</v>
      </c>
      <c r="D83" s="48" t="s">
        <v>635</v>
      </c>
      <c r="E83" s="48" t="s">
        <v>636</v>
      </c>
      <c r="F83" s="48" t="s">
        <v>637</v>
      </c>
      <c r="G83" s="48" t="s">
        <v>638</v>
      </c>
      <c r="H83" s="48"/>
      <c r="I83" s="48"/>
      <c r="J83" s="48" t="s">
        <v>510</v>
      </c>
      <c r="K83" s="48"/>
      <c r="L83" s="48" t="s">
        <v>348</v>
      </c>
      <c r="M83" s="48" t="s">
        <v>349</v>
      </c>
      <c r="N83" s="48" t="s">
        <v>350</v>
      </c>
      <c r="O83" t="s">
        <v>639</v>
      </c>
    </row>
    <row r="84" spans="1:15" x14ac:dyDescent="0.15">
      <c r="A84" s="48">
        <v>1</v>
      </c>
      <c r="B84" s="48" t="s">
        <v>342</v>
      </c>
      <c r="C84" s="48" t="s">
        <v>81</v>
      </c>
      <c r="D84" s="48" t="s">
        <v>343</v>
      </c>
      <c r="E84" s="48" t="s">
        <v>344</v>
      </c>
      <c r="F84" s="48" t="s">
        <v>345</v>
      </c>
      <c r="G84" s="48" t="s">
        <v>346</v>
      </c>
      <c r="H84" s="48"/>
      <c r="I84" s="48"/>
      <c r="J84" s="48" t="s">
        <v>347</v>
      </c>
      <c r="K84" s="48"/>
      <c r="L84" s="48" t="s">
        <v>640</v>
      </c>
      <c r="M84" s="48" t="s">
        <v>641</v>
      </c>
      <c r="N84" s="48" t="s">
        <v>642</v>
      </c>
      <c r="O84" t="s">
        <v>662</v>
      </c>
    </row>
    <row r="85" spans="1:15" x14ac:dyDescent="0.15">
      <c r="A85" s="48">
        <v>2</v>
      </c>
      <c r="B85" s="48" t="s">
        <v>342</v>
      </c>
      <c r="C85" s="48" t="s">
        <v>81</v>
      </c>
      <c r="D85" s="48" t="s">
        <v>351</v>
      </c>
      <c r="E85" s="48" t="s">
        <v>352</v>
      </c>
      <c r="F85" s="48" t="s">
        <v>353</v>
      </c>
      <c r="G85" s="48" t="s">
        <v>354</v>
      </c>
      <c r="H85" s="48"/>
      <c r="I85" s="48"/>
      <c r="J85" s="48" t="s">
        <v>347</v>
      </c>
      <c r="K85" s="48"/>
      <c r="L85" s="48" t="s">
        <v>640</v>
      </c>
      <c r="M85" s="48" t="s">
        <v>641</v>
      </c>
      <c r="N85" s="48" t="s">
        <v>642</v>
      </c>
      <c r="O85" t="s">
        <v>662</v>
      </c>
    </row>
    <row r="86" spans="1:15" x14ac:dyDescent="0.15">
      <c r="A86" s="48">
        <v>3</v>
      </c>
      <c r="B86" s="48" t="s">
        <v>342</v>
      </c>
      <c r="C86" s="48" t="s">
        <v>81</v>
      </c>
      <c r="D86" s="48" t="s">
        <v>368</v>
      </c>
      <c r="E86" s="48" t="s">
        <v>369</v>
      </c>
      <c r="F86" s="48" t="s">
        <v>370</v>
      </c>
      <c r="G86" s="48" t="s">
        <v>371</v>
      </c>
      <c r="H86" s="48"/>
      <c r="I86" s="48"/>
      <c r="J86" s="48" t="s">
        <v>372</v>
      </c>
      <c r="K86" s="48"/>
      <c r="L86" s="48" t="s">
        <v>640</v>
      </c>
      <c r="M86" s="48" t="s">
        <v>641</v>
      </c>
      <c r="N86" s="48" t="s">
        <v>642</v>
      </c>
      <c r="O86" t="s">
        <v>662</v>
      </c>
    </row>
    <row r="87" spans="1:15" x14ac:dyDescent="0.15">
      <c r="A87" s="48">
        <v>4</v>
      </c>
      <c r="B87" s="48" t="s">
        <v>342</v>
      </c>
      <c r="C87" s="48" t="s">
        <v>81</v>
      </c>
      <c r="D87" s="48" t="s">
        <v>383</v>
      </c>
      <c r="E87" s="48" t="s">
        <v>384</v>
      </c>
      <c r="F87" s="48" t="s">
        <v>385</v>
      </c>
      <c r="G87" s="48" t="s">
        <v>354</v>
      </c>
      <c r="H87" s="48"/>
      <c r="I87" s="48"/>
      <c r="J87" s="48" t="s">
        <v>643</v>
      </c>
      <c r="K87" s="48"/>
      <c r="L87" s="48" t="s">
        <v>640</v>
      </c>
      <c r="M87" s="48" t="s">
        <v>641</v>
      </c>
      <c r="N87" s="48" t="s">
        <v>642</v>
      </c>
      <c r="O87" t="s">
        <v>662</v>
      </c>
    </row>
    <row r="88" spans="1:15" x14ac:dyDescent="0.15">
      <c r="A88" s="48">
        <v>5</v>
      </c>
      <c r="B88" s="48" t="s">
        <v>342</v>
      </c>
      <c r="C88" s="48" t="s">
        <v>81</v>
      </c>
      <c r="D88" s="48" t="s">
        <v>383</v>
      </c>
      <c r="E88" s="48" t="s">
        <v>384</v>
      </c>
      <c r="F88" s="48" t="s">
        <v>385</v>
      </c>
      <c r="G88" s="48" t="s">
        <v>354</v>
      </c>
      <c r="H88" s="48"/>
      <c r="I88" s="48"/>
      <c r="J88" s="48" t="s">
        <v>644</v>
      </c>
      <c r="K88" s="48"/>
      <c r="L88" s="48" t="s">
        <v>640</v>
      </c>
      <c r="M88" s="48" t="s">
        <v>641</v>
      </c>
      <c r="N88" s="48" t="s">
        <v>642</v>
      </c>
      <c r="O88" t="s">
        <v>662</v>
      </c>
    </row>
    <row r="89" spans="1:15" x14ac:dyDescent="0.15">
      <c r="A89" s="48">
        <v>6</v>
      </c>
      <c r="B89" s="48" t="s">
        <v>342</v>
      </c>
      <c r="C89" s="48" t="s">
        <v>81</v>
      </c>
      <c r="D89" s="48" t="s">
        <v>383</v>
      </c>
      <c r="E89" s="48" t="s">
        <v>384</v>
      </c>
      <c r="F89" s="48" t="s">
        <v>385</v>
      </c>
      <c r="G89" s="48" t="s">
        <v>354</v>
      </c>
      <c r="H89" s="48"/>
      <c r="I89" s="48"/>
      <c r="J89" s="48" t="s">
        <v>389</v>
      </c>
      <c r="K89" s="48"/>
      <c r="L89" s="48" t="s">
        <v>640</v>
      </c>
      <c r="M89" s="48" t="s">
        <v>641</v>
      </c>
      <c r="N89" s="48" t="s">
        <v>642</v>
      </c>
      <c r="O89" t="s">
        <v>662</v>
      </c>
    </row>
    <row r="90" spans="1:15" x14ac:dyDescent="0.15">
      <c r="A90" s="48">
        <v>7</v>
      </c>
      <c r="B90" s="48" t="s">
        <v>342</v>
      </c>
      <c r="C90" s="48" t="s">
        <v>81</v>
      </c>
      <c r="D90" s="48" t="s">
        <v>395</v>
      </c>
      <c r="E90" s="48" t="s">
        <v>396</v>
      </c>
      <c r="F90" s="48" t="s">
        <v>397</v>
      </c>
      <c r="G90" s="48" t="s">
        <v>376</v>
      </c>
      <c r="H90" s="48"/>
      <c r="I90" s="48"/>
      <c r="J90" s="48" t="s">
        <v>372</v>
      </c>
      <c r="K90" s="48"/>
      <c r="L90" s="48" t="s">
        <v>640</v>
      </c>
      <c r="M90" s="48" t="s">
        <v>641</v>
      </c>
      <c r="N90" s="48" t="s">
        <v>642</v>
      </c>
      <c r="O90" t="s">
        <v>662</v>
      </c>
    </row>
    <row r="91" spans="1:15" x14ac:dyDescent="0.15">
      <c r="A91" s="48">
        <v>8</v>
      </c>
      <c r="B91" s="48" t="s">
        <v>342</v>
      </c>
      <c r="C91" s="48" t="s">
        <v>81</v>
      </c>
      <c r="D91" s="48" t="s">
        <v>398</v>
      </c>
      <c r="E91" s="48" t="s">
        <v>399</v>
      </c>
      <c r="F91" s="48" t="s">
        <v>400</v>
      </c>
      <c r="G91" s="48" t="s">
        <v>401</v>
      </c>
      <c r="H91" s="48"/>
      <c r="I91" s="48"/>
      <c r="J91" s="48" t="s">
        <v>347</v>
      </c>
      <c r="K91" s="48"/>
      <c r="L91" s="48" t="s">
        <v>640</v>
      </c>
      <c r="M91" s="48" t="s">
        <v>641</v>
      </c>
      <c r="N91" s="48" t="s">
        <v>642</v>
      </c>
      <c r="O91" t="s">
        <v>662</v>
      </c>
    </row>
    <row r="92" spans="1:15" x14ac:dyDescent="0.15">
      <c r="A92" s="48">
        <v>9</v>
      </c>
      <c r="B92" s="48" t="s">
        <v>342</v>
      </c>
      <c r="C92" s="48" t="s">
        <v>81</v>
      </c>
      <c r="D92" s="48" t="s">
        <v>407</v>
      </c>
      <c r="E92" s="48" t="s">
        <v>408</v>
      </c>
      <c r="F92" s="48" t="s">
        <v>409</v>
      </c>
      <c r="G92" s="48" t="s">
        <v>410</v>
      </c>
      <c r="H92" s="48"/>
      <c r="I92" s="48"/>
      <c r="J92" s="48" t="s">
        <v>347</v>
      </c>
      <c r="K92" s="48"/>
      <c r="L92" s="48" t="s">
        <v>640</v>
      </c>
      <c r="M92" s="48" t="s">
        <v>641</v>
      </c>
      <c r="N92" s="48" t="s">
        <v>642</v>
      </c>
      <c r="O92" t="s">
        <v>662</v>
      </c>
    </row>
    <row r="93" spans="1:15" x14ac:dyDescent="0.15">
      <c r="A93" s="48">
        <v>10</v>
      </c>
      <c r="B93" s="48" t="s">
        <v>342</v>
      </c>
      <c r="C93" s="48" t="s">
        <v>81</v>
      </c>
      <c r="D93" s="48" t="s">
        <v>411</v>
      </c>
      <c r="E93" s="48" t="s">
        <v>412</v>
      </c>
      <c r="F93" s="48" t="s">
        <v>413</v>
      </c>
      <c r="G93" s="48" t="s">
        <v>414</v>
      </c>
      <c r="H93" s="48"/>
      <c r="I93" s="48"/>
      <c r="J93" s="48" t="s">
        <v>415</v>
      </c>
      <c r="K93" s="48"/>
      <c r="L93" s="48" t="s">
        <v>640</v>
      </c>
      <c r="M93" s="48" t="s">
        <v>641</v>
      </c>
      <c r="N93" s="48" t="s">
        <v>642</v>
      </c>
      <c r="O93" t="s">
        <v>662</v>
      </c>
    </row>
    <row r="94" spans="1:15" x14ac:dyDescent="0.15">
      <c r="A94" s="48">
        <v>11</v>
      </c>
      <c r="B94" s="48" t="s">
        <v>342</v>
      </c>
      <c r="C94" s="48" t="s">
        <v>81</v>
      </c>
      <c r="D94" s="48" t="s">
        <v>416</v>
      </c>
      <c r="E94" s="48" t="s">
        <v>417</v>
      </c>
      <c r="F94" s="48" t="s">
        <v>418</v>
      </c>
      <c r="G94" s="48" t="s">
        <v>414</v>
      </c>
      <c r="H94" s="48"/>
      <c r="I94" s="48"/>
      <c r="J94" s="48" t="s">
        <v>645</v>
      </c>
      <c r="K94" s="48"/>
      <c r="L94" s="48" t="s">
        <v>640</v>
      </c>
      <c r="M94" s="48" t="s">
        <v>641</v>
      </c>
      <c r="N94" s="48" t="s">
        <v>642</v>
      </c>
      <c r="O94" t="s">
        <v>662</v>
      </c>
    </row>
    <row r="95" spans="1:15" x14ac:dyDescent="0.15">
      <c r="A95" s="48">
        <v>12</v>
      </c>
      <c r="B95" s="48" t="s">
        <v>342</v>
      </c>
      <c r="C95" s="48" t="s">
        <v>81</v>
      </c>
      <c r="D95" s="48" t="s">
        <v>432</v>
      </c>
      <c r="E95" s="48" t="s">
        <v>433</v>
      </c>
      <c r="F95" s="48" t="s">
        <v>434</v>
      </c>
      <c r="G95" s="48" t="s">
        <v>414</v>
      </c>
      <c r="H95" s="48"/>
      <c r="I95" s="48"/>
      <c r="J95" s="48" t="s">
        <v>646</v>
      </c>
      <c r="K95" s="48"/>
      <c r="L95" s="48" t="s">
        <v>640</v>
      </c>
      <c r="M95" s="48" t="s">
        <v>647</v>
      </c>
      <c r="N95" s="48" t="s">
        <v>648</v>
      </c>
      <c r="O95" t="s">
        <v>662</v>
      </c>
    </row>
    <row r="96" spans="1:15" x14ac:dyDescent="0.15">
      <c r="A96" s="48">
        <v>13</v>
      </c>
      <c r="B96" s="48" t="s">
        <v>342</v>
      </c>
      <c r="C96" s="48" t="s">
        <v>81</v>
      </c>
      <c r="D96" s="48" t="s">
        <v>435</v>
      </c>
      <c r="E96" s="48" t="s">
        <v>436</v>
      </c>
      <c r="F96" s="48" t="s">
        <v>437</v>
      </c>
      <c r="G96" s="48" t="s">
        <v>438</v>
      </c>
      <c r="H96" s="48"/>
      <c r="I96" s="48"/>
      <c r="J96" s="48" t="s">
        <v>649</v>
      </c>
      <c r="K96" s="48"/>
      <c r="L96" s="48" t="s">
        <v>640</v>
      </c>
      <c r="M96" s="48" t="s">
        <v>641</v>
      </c>
      <c r="N96" s="48" t="s">
        <v>642</v>
      </c>
      <c r="O96" t="s">
        <v>662</v>
      </c>
    </row>
    <row r="97" spans="1:15" x14ac:dyDescent="0.15">
      <c r="A97" s="48">
        <v>14</v>
      </c>
      <c r="B97" s="48" t="s">
        <v>342</v>
      </c>
      <c r="C97" s="48" t="s">
        <v>81</v>
      </c>
      <c r="D97" s="48" t="s">
        <v>447</v>
      </c>
      <c r="E97" s="48" t="s">
        <v>448</v>
      </c>
      <c r="F97" s="48" t="s">
        <v>449</v>
      </c>
      <c r="G97" s="48" t="s">
        <v>450</v>
      </c>
      <c r="H97" s="48" t="s">
        <v>451</v>
      </c>
      <c r="I97" s="48"/>
      <c r="J97" s="48" t="s">
        <v>650</v>
      </c>
      <c r="K97" s="48"/>
      <c r="L97" s="48" t="s">
        <v>640</v>
      </c>
      <c r="M97" s="48" t="s">
        <v>641</v>
      </c>
      <c r="N97" s="48" t="s">
        <v>642</v>
      </c>
      <c r="O97" t="s">
        <v>662</v>
      </c>
    </row>
    <row r="98" spans="1:15" x14ac:dyDescent="0.15">
      <c r="A98" s="48">
        <v>15</v>
      </c>
      <c r="B98" s="48" t="s">
        <v>342</v>
      </c>
      <c r="C98" s="48" t="s">
        <v>81</v>
      </c>
      <c r="D98" s="48" t="s">
        <v>461</v>
      </c>
      <c r="E98" s="48" t="s">
        <v>462</v>
      </c>
      <c r="F98" s="48" t="s">
        <v>463</v>
      </c>
      <c r="G98" s="48" t="s">
        <v>354</v>
      </c>
      <c r="H98" s="48"/>
      <c r="I98" s="48"/>
      <c r="J98" s="48" t="s">
        <v>464</v>
      </c>
      <c r="K98" s="48"/>
      <c r="L98" s="48" t="s">
        <v>640</v>
      </c>
      <c r="M98" s="48" t="s">
        <v>641</v>
      </c>
      <c r="N98" s="48" t="s">
        <v>642</v>
      </c>
      <c r="O98" t="s">
        <v>662</v>
      </c>
    </row>
    <row r="99" spans="1:15" x14ac:dyDescent="0.15">
      <c r="A99" s="48">
        <v>16</v>
      </c>
      <c r="B99" s="48" t="s">
        <v>342</v>
      </c>
      <c r="C99" s="48" t="s">
        <v>81</v>
      </c>
      <c r="D99" s="48" t="s">
        <v>469</v>
      </c>
      <c r="E99" s="48" t="s">
        <v>470</v>
      </c>
      <c r="F99" s="48" t="s">
        <v>471</v>
      </c>
      <c r="G99" s="48" t="s">
        <v>472</v>
      </c>
      <c r="H99" s="48"/>
      <c r="I99" s="48"/>
      <c r="J99" s="48" t="s">
        <v>473</v>
      </c>
      <c r="K99" s="48"/>
      <c r="L99" s="48" t="s">
        <v>640</v>
      </c>
      <c r="M99" s="48" t="s">
        <v>641</v>
      </c>
      <c r="N99" s="48" t="s">
        <v>642</v>
      </c>
      <c r="O99" t="s">
        <v>662</v>
      </c>
    </row>
    <row r="100" spans="1:15" x14ac:dyDescent="0.15">
      <c r="A100" s="48">
        <v>17</v>
      </c>
      <c r="B100" s="48" t="s">
        <v>342</v>
      </c>
      <c r="C100" s="48" t="s">
        <v>81</v>
      </c>
      <c r="D100" s="48" t="s">
        <v>478</v>
      </c>
      <c r="E100" s="48" t="s">
        <v>479</v>
      </c>
      <c r="F100" s="48" t="s">
        <v>480</v>
      </c>
      <c r="G100" s="48" t="s">
        <v>481</v>
      </c>
      <c r="H100" s="48"/>
      <c r="I100" s="48"/>
      <c r="J100" s="48" t="s">
        <v>651</v>
      </c>
      <c r="K100" s="48"/>
      <c r="L100" s="48" t="s">
        <v>640</v>
      </c>
      <c r="M100" s="48" t="s">
        <v>641</v>
      </c>
      <c r="N100" s="48" t="s">
        <v>642</v>
      </c>
      <c r="O100" t="s">
        <v>662</v>
      </c>
    </row>
    <row r="101" spans="1:15" x14ac:dyDescent="0.15">
      <c r="A101" s="48">
        <v>18</v>
      </c>
      <c r="B101" s="48" t="s">
        <v>342</v>
      </c>
      <c r="C101" s="48" t="s">
        <v>81</v>
      </c>
      <c r="D101" s="48" t="s">
        <v>482</v>
      </c>
      <c r="E101" s="48" t="s">
        <v>483</v>
      </c>
      <c r="F101" s="48" t="s">
        <v>484</v>
      </c>
      <c r="G101" s="48" t="s">
        <v>485</v>
      </c>
      <c r="H101" s="48"/>
      <c r="I101" s="48"/>
      <c r="J101" s="48" t="s">
        <v>652</v>
      </c>
      <c r="K101" s="48"/>
      <c r="L101" s="48" t="s">
        <v>640</v>
      </c>
      <c r="M101" s="48" t="s">
        <v>641</v>
      </c>
      <c r="N101" s="48" t="s">
        <v>642</v>
      </c>
      <c r="O101" t="s">
        <v>662</v>
      </c>
    </row>
    <row r="102" spans="1:15" x14ac:dyDescent="0.15">
      <c r="A102" s="48">
        <v>19</v>
      </c>
      <c r="B102" s="48" t="s">
        <v>342</v>
      </c>
      <c r="C102" s="48" t="s">
        <v>81</v>
      </c>
      <c r="D102" s="48" t="s">
        <v>489</v>
      </c>
      <c r="E102" s="48" t="s">
        <v>490</v>
      </c>
      <c r="F102" s="48" t="s">
        <v>491</v>
      </c>
      <c r="G102" s="48" t="s">
        <v>481</v>
      </c>
      <c r="H102" s="48"/>
      <c r="I102" s="48"/>
      <c r="J102" s="48" t="s">
        <v>653</v>
      </c>
      <c r="K102" s="48"/>
      <c r="L102" s="48" t="s">
        <v>640</v>
      </c>
      <c r="M102" s="48" t="s">
        <v>641</v>
      </c>
      <c r="N102" s="48" t="s">
        <v>642</v>
      </c>
      <c r="O102" t="s">
        <v>662</v>
      </c>
    </row>
    <row r="103" spans="1:15" x14ac:dyDescent="0.15">
      <c r="A103" s="48">
        <v>20</v>
      </c>
      <c r="B103" s="48" t="s">
        <v>342</v>
      </c>
      <c r="C103" s="48" t="s">
        <v>81</v>
      </c>
      <c r="D103" s="48" t="s">
        <v>498</v>
      </c>
      <c r="E103" s="48" t="s">
        <v>499</v>
      </c>
      <c r="F103" s="48" t="s">
        <v>500</v>
      </c>
      <c r="G103" s="48" t="s">
        <v>501</v>
      </c>
      <c r="H103" s="48"/>
      <c r="I103" s="48"/>
      <c r="J103" s="48" t="s">
        <v>347</v>
      </c>
      <c r="K103" s="48"/>
      <c r="L103" s="48" t="s">
        <v>640</v>
      </c>
      <c r="M103" s="48" t="s">
        <v>641</v>
      </c>
      <c r="N103" s="48" t="s">
        <v>642</v>
      </c>
      <c r="O103" t="s">
        <v>662</v>
      </c>
    </row>
    <row r="104" spans="1:15" x14ac:dyDescent="0.15">
      <c r="A104" s="48">
        <v>21</v>
      </c>
      <c r="B104" s="48" t="s">
        <v>342</v>
      </c>
      <c r="C104" s="48" t="s">
        <v>81</v>
      </c>
      <c r="D104" s="48" t="s">
        <v>524</v>
      </c>
      <c r="E104" s="48" t="s">
        <v>525</v>
      </c>
      <c r="F104" s="48" t="s">
        <v>526</v>
      </c>
      <c r="G104" s="48" t="s">
        <v>401</v>
      </c>
      <c r="H104" s="48"/>
      <c r="I104" s="48"/>
      <c r="J104" s="48" t="s">
        <v>527</v>
      </c>
      <c r="K104" s="48"/>
      <c r="L104" s="48" t="s">
        <v>640</v>
      </c>
      <c r="M104" s="48" t="s">
        <v>641</v>
      </c>
      <c r="N104" s="48" t="s">
        <v>642</v>
      </c>
      <c r="O104" t="s">
        <v>662</v>
      </c>
    </row>
    <row r="105" spans="1:15" x14ac:dyDescent="0.15">
      <c r="A105" s="48">
        <v>22</v>
      </c>
      <c r="B105" s="48" t="s">
        <v>342</v>
      </c>
      <c r="C105" s="48" t="s">
        <v>81</v>
      </c>
      <c r="D105" s="48" t="s">
        <v>554</v>
      </c>
      <c r="E105" s="48" t="s">
        <v>555</v>
      </c>
      <c r="F105" s="48" t="s">
        <v>556</v>
      </c>
      <c r="G105" s="48" t="s">
        <v>354</v>
      </c>
      <c r="H105" s="48"/>
      <c r="I105" s="48"/>
      <c r="J105" s="48" t="s">
        <v>654</v>
      </c>
      <c r="K105" s="48"/>
      <c r="L105" s="48" t="s">
        <v>640</v>
      </c>
      <c r="M105" s="48" t="s">
        <v>641</v>
      </c>
      <c r="N105" s="48" t="s">
        <v>642</v>
      </c>
      <c r="O105" t="s">
        <v>662</v>
      </c>
    </row>
    <row r="106" spans="1:15" x14ac:dyDescent="0.15">
      <c r="A106" s="48">
        <v>23</v>
      </c>
      <c r="B106" s="48" t="s">
        <v>342</v>
      </c>
      <c r="C106" s="48" t="s">
        <v>81</v>
      </c>
      <c r="D106" s="48" t="s">
        <v>558</v>
      </c>
      <c r="E106" s="48" t="s">
        <v>559</v>
      </c>
      <c r="F106" s="48" t="s">
        <v>560</v>
      </c>
      <c r="G106" s="48" t="s">
        <v>354</v>
      </c>
      <c r="H106" s="48"/>
      <c r="I106" s="48"/>
      <c r="J106" s="48" t="s">
        <v>655</v>
      </c>
      <c r="K106" s="48"/>
      <c r="L106" s="48" t="s">
        <v>640</v>
      </c>
      <c r="M106" s="48" t="s">
        <v>641</v>
      </c>
      <c r="N106" s="48" t="s">
        <v>642</v>
      </c>
      <c r="O106" t="s">
        <v>662</v>
      </c>
    </row>
    <row r="107" spans="1:15" x14ac:dyDescent="0.15">
      <c r="A107" s="48">
        <v>24</v>
      </c>
      <c r="B107" s="48" t="s">
        <v>342</v>
      </c>
      <c r="C107" s="48" t="s">
        <v>81</v>
      </c>
      <c r="D107" s="48" t="s">
        <v>576</v>
      </c>
      <c r="E107" s="48" t="s">
        <v>577</v>
      </c>
      <c r="F107" s="48" t="s">
        <v>578</v>
      </c>
      <c r="G107" s="48" t="s">
        <v>354</v>
      </c>
      <c r="H107" s="48"/>
      <c r="I107" s="48"/>
      <c r="J107" s="48" t="s">
        <v>579</v>
      </c>
      <c r="K107" s="48"/>
      <c r="L107" s="48" t="s">
        <v>640</v>
      </c>
      <c r="M107" s="48" t="s">
        <v>641</v>
      </c>
      <c r="N107" s="48" t="s">
        <v>642</v>
      </c>
      <c r="O107" t="s">
        <v>662</v>
      </c>
    </row>
    <row r="108" spans="1:15" x14ac:dyDescent="0.15">
      <c r="A108" s="48">
        <v>25</v>
      </c>
      <c r="B108" s="48" t="s">
        <v>342</v>
      </c>
      <c r="C108" s="48" t="s">
        <v>81</v>
      </c>
      <c r="D108" s="48" t="s">
        <v>576</v>
      </c>
      <c r="E108" s="48" t="s">
        <v>577</v>
      </c>
      <c r="F108" s="48" t="s">
        <v>578</v>
      </c>
      <c r="G108" s="48" t="s">
        <v>354</v>
      </c>
      <c r="H108" s="48"/>
      <c r="I108" s="48"/>
      <c r="J108" s="48" t="s">
        <v>644</v>
      </c>
      <c r="K108" s="48"/>
      <c r="L108" s="48" t="s">
        <v>640</v>
      </c>
      <c r="M108" s="48" t="s">
        <v>641</v>
      </c>
      <c r="N108" s="48" t="s">
        <v>642</v>
      </c>
      <c r="O108" t="s">
        <v>662</v>
      </c>
    </row>
    <row r="109" spans="1:15" x14ac:dyDescent="0.15">
      <c r="A109" s="48">
        <v>26</v>
      </c>
      <c r="B109" s="48" t="s">
        <v>342</v>
      </c>
      <c r="C109" s="48" t="s">
        <v>81</v>
      </c>
      <c r="D109" s="48" t="s">
        <v>576</v>
      </c>
      <c r="E109" s="48" t="s">
        <v>577</v>
      </c>
      <c r="F109" s="48" t="s">
        <v>578</v>
      </c>
      <c r="G109" s="48" t="s">
        <v>354</v>
      </c>
      <c r="H109" s="48"/>
      <c r="I109" s="48"/>
      <c r="J109" s="48" t="s">
        <v>656</v>
      </c>
      <c r="K109" s="48"/>
      <c r="L109" s="48" t="s">
        <v>657</v>
      </c>
      <c r="M109" s="48" t="s">
        <v>658</v>
      </c>
      <c r="N109" s="48" t="s">
        <v>659</v>
      </c>
      <c r="O109" t="s">
        <v>662</v>
      </c>
    </row>
    <row r="110" spans="1:15" x14ac:dyDescent="0.15">
      <c r="A110" s="48">
        <v>27</v>
      </c>
      <c r="B110" s="48" t="s">
        <v>342</v>
      </c>
      <c r="C110" s="48" t="s">
        <v>81</v>
      </c>
      <c r="D110" s="48" t="s">
        <v>584</v>
      </c>
      <c r="E110" s="48" t="s">
        <v>585</v>
      </c>
      <c r="F110" s="48" t="s">
        <v>586</v>
      </c>
      <c r="G110" s="48" t="s">
        <v>354</v>
      </c>
      <c r="H110" s="48"/>
      <c r="I110" s="48"/>
      <c r="J110" s="48" t="s">
        <v>347</v>
      </c>
      <c r="K110" s="48"/>
      <c r="L110" s="48" t="s">
        <v>640</v>
      </c>
      <c r="M110" s="48" t="s">
        <v>641</v>
      </c>
      <c r="N110" s="48" t="s">
        <v>642</v>
      </c>
      <c r="O110" t="s">
        <v>662</v>
      </c>
    </row>
    <row r="111" spans="1:15" x14ac:dyDescent="0.15">
      <c r="A111" s="48">
        <v>28</v>
      </c>
      <c r="B111" s="48" t="s">
        <v>342</v>
      </c>
      <c r="C111" s="48" t="s">
        <v>81</v>
      </c>
      <c r="D111" s="48" t="s">
        <v>587</v>
      </c>
      <c r="E111" s="48" t="s">
        <v>588</v>
      </c>
      <c r="F111" s="48" t="s">
        <v>589</v>
      </c>
      <c r="G111" s="48" t="s">
        <v>354</v>
      </c>
      <c r="H111" s="48"/>
      <c r="I111" s="48"/>
      <c r="J111" s="48" t="s">
        <v>660</v>
      </c>
      <c r="K111" s="48" t="s">
        <v>549</v>
      </c>
      <c r="L111" s="48" t="s">
        <v>640</v>
      </c>
      <c r="M111" s="48" t="s">
        <v>641</v>
      </c>
      <c r="N111" s="48" t="s">
        <v>642</v>
      </c>
      <c r="O111" t="s">
        <v>662</v>
      </c>
    </row>
    <row r="112" spans="1:15" x14ac:dyDescent="0.15">
      <c r="A112" s="48">
        <v>29</v>
      </c>
      <c r="B112" s="48" t="s">
        <v>342</v>
      </c>
      <c r="C112" s="48" t="s">
        <v>81</v>
      </c>
      <c r="D112" s="48" t="s">
        <v>591</v>
      </c>
      <c r="E112" s="48" t="s">
        <v>592</v>
      </c>
      <c r="F112" s="48" t="s">
        <v>593</v>
      </c>
      <c r="G112" s="48" t="s">
        <v>354</v>
      </c>
      <c r="H112" s="48"/>
      <c r="I112" s="48"/>
      <c r="J112" s="48" t="s">
        <v>661</v>
      </c>
      <c r="K112" s="48"/>
      <c r="L112" s="48" t="s">
        <v>640</v>
      </c>
      <c r="M112" s="48" t="s">
        <v>641</v>
      </c>
      <c r="N112" s="48" t="s">
        <v>642</v>
      </c>
      <c r="O112" t="s">
        <v>662</v>
      </c>
    </row>
    <row r="113" spans="1:15" x14ac:dyDescent="0.15">
      <c r="A113" s="48">
        <v>30</v>
      </c>
      <c r="B113" s="48" t="s">
        <v>342</v>
      </c>
      <c r="C113" s="48" t="s">
        <v>81</v>
      </c>
      <c r="D113" s="48" t="s">
        <v>612</v>
      </c>
      <c r="E113" s="48" t="s">
        <v>613</v>
      </c>
      <c r="F113" s="48" t="s">
        <v>614</v>
      </c>
      <c r="G113" s="48" t="s">
        <v>362</v>
      </c>
      <c r="H113" s="48"/>
      <c r="I113" s="48"/>
      <c r="J113" s="48" t="s">
        <v>615</v>
      </c>
      <c r="K113" s="48"/>
      <c r="L113" s="48" t="s">
        <v>640</v>
      </c>
      <c r="M113" s="48" t="s">
        <v>641</v>
      </c>
      <c r="N113" s="48" t="s">
        <v>642</v>
      </c>
      <c r="O113" t="s">
        <v>662</v>
      </c>
    </row>
    <row r="114" spans="1:15" x14ac:dyDescent="0.15">
      <c r="A114" s="48">
        <v>31</v>
      </c>
      <c r="B114" s="48" t="s">
        <v>342</v>
      </c>
      <c r="C114" s="48" t="s">
        <v>81</v>
      </c>
      <c r="D114" s="48" t="s">
        <v>612</v>
      </c>
      <c r="E114" s="48" t="s">
        <v>613</v>
      </c>
      <c r="F114" s="48" t="s">
        <v>614</v>
      </c>
      <c r="G114" s="48" t="s">
        <v>362</v>
      </c>
      <c r="H114" s="48"/>
      <c r="I114" s="48"/>
      <c r="J114" s="48" t="s">
        <v>616</v>
      </c>
      <c r="K114" s="48"/>
      <c r="L114" s="48" t="s">
        <v>640</v>
      </c>
      <c r="M114" s="48" t="s">
        <v>641</v>
      </c>
      <c r="N114" s="48" t="s">
        <v>642</v>
      </c>
      <c r="O114" t="s">
        <v>662</v>
      </c>
    </row>
    <row r="115" spans="1:15" x14ac:dyDescent="0.15">
      <c r="A115" s="48">
        <v>32</v>
      </c>
      <c r="B115" s="48" t="s">
        <v>342</v>
      </c>
      <c r="C115" s="48" t="s">
        <v>81</v>
      </c>
      <c r="D115" s="48" t="s">
        <v>635</v>
      </c>
      <c r="E115" s="48" t="s">
        <v>636</v>
      </c>
      <c r="F115" s="48" t="s">
        <v>637</v>
      </c>
      <c r="G115" s="48" t="s">
        <v>638</v>
      </c>
      <c r="H115" s="48"/>
      <c r="I115" s="48"/>
      <c r="J115" s="48" t="s">
        <v>510</v>
      </c>
      <c r="K115" s="48"/>
      <c r="L115" s="48" t="s">
        <v>640</v>
      </c>
      <c r="M115" s="48" t="s">
        <v>641</v>
      </c>
      <c r="N115" s="48" t="s">
        <v>642</v>
      </c>
      <c r="O115" t="s">
        <v>662</v>
      </c>
    </row>
    <row r="116" spans="1:15" x14ac:dyDescent="0.15">
      <c r="A116" s="48">
        <v>1</v>
      </c>
      <c r="B116" s="48" t="s">
        <v>342</v>
      </c>
      <c r="C116" s="48" t="s">
        <v>81</v>
      </c>
      <c r="D116" s="48" t="s">
        <v>663</v>
      </c>
      <c r="E116" s="48" t="s">
        <v>664</v>
      </c>
      <c r="F116" s="48" t="s">
        <v>665</v>
      </c>
      <c r="G116" s="48" t="s">
        <v>354</v>
      </c>
      <c r="H116" s="48"/>
      <c r="I116" s="48"/>
      <c r="J116" s="48" t="s">
        <v>347</v>
      </c>
      <c r="K116" s="48"/>
      <c r="L116" s="48" t="s">
        <v>666</v>
      </c>
      <c r="M116" s="48" t="s">
        <v>667</v>
      </c>
      <c r="N116" s="48" t="s">
        <v>668</v>
      </c>
      <c r="O116" t="s">
        <v>802</v>
      </c>
    </row>
    <row r="117" spans="1:15" x14ac:dyDescent="0.15">
      <c r="A117" s="48">
        <v>2</v>
      </c>
      <c r="B117" s="48" t="s">
        <v>342</v>
      </c>
      <c r="C117" s="48" t="s">
        <v>81</v>
      </c>
      <c r="D117" s="48" t="s">
        <v>663</v>
      </c>
      <c r="E117" s="48" t="s">
        <v>664</v>
      </c>
      <c r="F117" s="48" t="s">
        <v>665</v>
      </c>
      <c r="G117" s="48" t="s">
        <v>354</v>
      </c>
      <c r="H117" s="48"/>
      <c r="I117" s="48"/>
      <c r="J117" s="48" t="s">
        <v>656</v>
      </c>
      <c r="K117" s="48"/>
      <c r="L117" s="48" t="s">
        <v>666</v>
      </c>
      <c r="M117" s="48" t="s">
        <v>669</v>
      </c>
      <c r="N117" s="48" t="s">
        <v>670</v>
      </c>
      <c r="O117" t="s">
        <v>802</v>
      </c>
    </row>
    <row r="118" spans="1:15" x14ac:dyDescent="0.15">
      <c r="A118" s="48">
        <v>3</v>
      </c>
      <c r="B118" s="48" t="s">
        <v>342</v>
      </c>
      <c r="C118" s="48" t="s">
        <v>81</v>
      </c>
      <c r="D118" s="48" t="s">
        <v>343</v>
      </c>
      <c r="E118" s="48" t="s">
        <v>344</v>
      </c>
      <c r="F118" s="48" t="s">
        <v>345</v>
      </c>
      <c r="G118" s="48" t="s">
        <v>346</v>
      </c>
      <c r="H118" s="48"/>
      <c r="I118" s="48"/>
      <c r="J118" s="48" t="s">
        <v>347</v>
      </c>
      <c r="K118" s="48"/>
      <c r="L118" s="48" t="s">
        <v>666</v>
      </c>
      <c r="M118" s="48" t="s">
        <v>671</v>
      </c>
      <c r="N118" s="48" t="s">
        <v>672</v>
      </c>
      <c r="O118" t="s">
        <v>802</v>
      </c>
    </row>
    <row r="119" spans="1:15" x14ac:dyDescent="0.15">
      <c r="A119" s="48">
        <v>4</v>
      </c>
      <c r="B119" s="48" t="s">
        <v>342</v>
      </c>
      <c r="C119" s="48" t="s">
        <v>81</v>
      </c>
      <c r="D119" s="48" t="s">
        <v>343</v>
      </c>
      <c r="E119" s="48" t="s">
        <v>344</v>
      </c>
      <c r="F119" s="48" t="s">
        <v>345</v>
      </c>
      <c r="G119" s="48" t="s">
        <v>346</v>
      </c>
      <c r="H119" s="48"/>
      <c r="I119" s="48"/>
      <c r="J119" s="48" t="s">
        <v>347</v>
      </c>
      <c r="K119" s="48"/>
      <c r="L119" s="48" t="s">
        <v>673</v>
      </c>
      <c r="M119" s="48" t="s">
        <v>671</v>
      </c>
      <c r="N119" s="48" t="s">
        <v>672</v>
      </c>
      <c r="O119" t="s">
        <v>802</v>
      </c>
    </row>
    <row r="120" spans="1:15" x14ac:dyDescent="0.15">
      <c r="A120" s="48">
        <v>5</v>
      </c>
      <c r="B120" s="48" t="s">
        <v>342</v>
      </c>
      <c r="C120" s="48" t="s">
        <v>81</v>
      </c>
      <c r="D120" s="48" t="s">
        <v>674</v>
      </c>
      <c r="E120" s="48" t="s">
        <v>675</v>
      </c>
      <c r="F120" s="48" t="s">
        <v>676</v>
      </c>
      <c r="G120" s="48" t="s">
        <v>497</v>
      </c>
      <c r="H120" s="48"/>
      <c r="I120" s="48"/>
      <c r="J120" s="48" t="s">
        <v>677</v>
      </c>
      <c r="K120" s="48"/>
      <c r="L120" s="48" t="s">
        <v>666</v>
      </c>
      <c r="M120" s="48" t="s">
        <v>667</v>
      </c>
      <c r="N120" s="48" t="s">
        <v>668</v>
      </c>
      <c r="O120" t="s">
        <v>802</v>
      </c>
    </row>
    <row r="121" spans="1:15" x14ac:dyDescent="0.15">
      <c r="A121" s="48">
        <v>6</v>
      </c>
      <c r="B121" s="48" t="s">
        <v>342</v>
      </c>
      <c r="C121" s="48" t="s">
        <v>81</v>
      </c>
      <c r="D121" s="48" t="s">
        <v>678</v>
      </c>
      <c r="E121" s="48" t="s">
        <v>679</v>
      </c>
      <c r="F121" s="48" t="s">
        <v>680</v>
      </c>
      <c r="G121" s="48" t="s">
        <v>485</v>
      </c>
      <c r="H121" s="48"/>
      <c r="I121" s="48"/>
      <c r="J121" s="48" t="s">
        <v>419</v>
      </c>
      <c r="K121" s="48"/>
      <c r="L121" s="48" t="s">
        <v>666</v>
      </c>
      <c r="M121" s="48" t="s">
        <v>681</v>
      </c>
      <c r="N121" s="48" t="s">
        <v>682</v>
      </c>
      <c r="O121" t="s">
        <v>802</v>
      </c>
    </row>
    <row r="122" spans="1:15" x14ac:dyDescent="0.15">
      <c r="A122" s="48">
        <v>7</v>
      </c>
      <c r="B122" s="48" t="s">
        <v>342</v>
      </c>
      <c r="C122" s="48" t="s">
        <v>81</v>
      </c>
      <c r="D122" s="48" t="s">
        <v>351</v>
      </c>
      <c r="E122" s="48" t="s">
        <v>352</v>
      </c>
      <c r="F122" s="48" t="s">
        <v>353</v>
      </c>
      <c r="G122" s="48" t="s">
        <v>354</v>
      </c>
      <c r="H122" s="48"/>
      <c r="I122" s="48"/>
      <c r="J122" s="48" t="s">
        <v>347</v>
      </c>
      <c r="K122" s="48"/>
      <c r="L122" s="48" t="s">
        <v>666</v>
      </c>
      <c r="M122" s="48" t="s">
        <v>667</v>
      </c>
      <c r="N122" s="48" t="s">
        <v>668</v>
      </c>
      <c r="O122" t="s">
        <v>802</v>
      </c>
    </row>
    <row r="123" spans="1:15" x14ac:dyDescent="0.15">
      <c r="A123" s="48">
        <v>8</v>
      </c>
      <c r="B123" s="48" t="s">
        <v>342</v>
      </c>
      <c r="C123" s="48" t="s">
        <v>81</v>
      </c>
      <c r="D123" s="48" t="s">
        <v>683</v>
      </c>
      <c r="E123" s="48" t="s">
        <v>684</v>
      </c>
      <c r="F123" s="48" t="s">
        <v>685</v>
      </c>
      <c r="G123" s="48" t="s">
        <v>686</v>
      </c>
      <c r="H123" s="48"/>
      <c r="I123" s="48"/>
      <c r="J123" s="48" t="s">
        <v>687</v>
      </c>
      <c r="K123" s="48" t="s">
        <v>549</v>
      </c>
      <c r="L123" s="48" t="s">
        <v>666</v>
      </c>
      <c r="M123" s="48" t="s">
        <v>688</v>
      </c>
      <c r="N123" s="48" t="s">
        <v>689</v>
      </c>
      <c r="O123" t="s">
        <v>802</v>
      </c>
    </row>
    <row r="124" spans="1:15" x14ac:dyDescent="0.15">
      <c r="A124" s="48">
        <v>9</v>
      </c>
      <c r="B124" s="48" t="s">
        <v>342</v>
      </c>
      <c r="C124" s="48" t="s">
        <v>81</v>
      </c>
      <c r="D124" s="48" t="s">
        <v>683</v>
      </c>
      <c r="E124" s="48" t="s">
        <v>684</v>
      </c>
      <c r="F124" s="48" t="s">
        <v>685</v>
      </c>
      <c r="G124" s="48" t="s">
        <v>686</v>
      </c>
      <c r="H124" s="48"/>
      <c r="I124" s="48"/>
      <c r="J124" s="48" t="s">
        <v>687</v>
      </c>
      <c r="K124" s="48" t="s">
        <v>549</v>
      </c>
      <c r="L124" s="48" t="s">
        <v>673</v>
      </c>
      <c r="M124" s="48" t="s">
        <v>688</v>
      </c>
      <c r="N124" s="48" t="s">
        <v>689</v>
      </c>
      <c r="O124" t="s">
        <v>802</v>
      </c>
    </row>
    <row r="125" spans="1:15" x14ac:dyDescent="0.15">
      <c r="A125" s="48">
        <v>10</v>
      </c>
      <c r="B125" s="48" t="s">
        <v>342</v>
      </c>
      <c r="C125" s="48" t="s">
        <v>81</v>
      </c>
      <c r="D125" s="48" t="s">
        <v>355</v>
      </c>
      <c r="E125" s="48" t="s">
        <v>356</v>
      </c>
      <c r="F125" s="48" t="s">
        <v>357</v>
      </c>
      <c r="G125" s="48" t="s">
        <v>354</v>
      </c>
      <c r="H125" s="48" t="s">
        <v>358</v>
      </c>
      <c r="I125" s="48"/>
      <c r="J125" s="48" t="s">
        <v>358</v>
      </c>
      <c r="K125" s="48"/>
      <c r="L125" s="48" t="s">
        <v>673</v>
      </c>
      <c r="M125" s="48" t="s">
        <v>690</v>
      </c>
      <c r="N125" s="48" t="s">
        <v>691</v>
      </c>
      <c r="O125" t="s">
        <v>802</v>
      </c>
    </row>
    <row r="126" spans="1:15" x14ac:dyDescent="0.15">
      <c r="A126" s="48">
        <v>11</v>
      </c>
      <c r="B126" s="48" t="s">
        <v>342</v>
      </c>
      <c r="C126" s="48" t="s">
        <v>81</v>
      </c>
      <c r="D126" s="48" t="s">
        <v>692</v>
      </c>
      <c r="E126" s="48" t="s">
        <v>693</v>
      </c>
      <c r="F126" s="48" t="s">
        <v>694</v>
      </c>
      <c r="G126" s="48" t="s">
        <v>485</v>
      </c>
      <c r="H126" s="48"/>
      <c r="I126" s="48"/>
      <c r="J126" s="48" t="s">
        <v>431</v>
      </c>
      <c r="K126" s="48"/>
      <c r="L126" s="48" t="s">
        <v>666</v>
      </c>
      <c r="M126" s="48" t="s">
        <v>669</v>
      </c>
      <c r="N126" s="48" t="s">
        <v>670</v>
      </c>
      <c r="O126" t="s">
        <v>802</v>
      </c>
    </row>
    <row r="127" spans="1:15" x14ac:dyDescent="0.15">
      <c r="A127" s="48">
        <v>12</v>
      </c>
      <c r="B127" s="48" t="s">
        <v>342</v>
      </c>
      <c r="C127" s="48" t="s">
        <v>81</v>
      </c>
      <c r="D127" s="48" t="s">
        <v>378</v>
      </c>
      <c r="E127" s="48" t="s">
        <v>379</v>
      </c>
      <c r="F127" s="48" t="s">
        <v>380</v>
      </c>
      <c r="G127" s="48" t="s">
        <v>381</v>
      </c>
      <c r="H127" s="48"/>
      <c r="I127" s="48"/>
      <c r="J127" s="48" t="s">
        <v>382</v>
      </c>
      <c r="K127" s="48"/>
      <c r="L127" s="48" t="s">
        <v>666</v>
      </c>
      <c r="M127" s="48" t="s">
        <v>667</v>
      </c>
      <c r="N127" s="48" t="s">
        <v>668</v>
      </c>
      <c r="O127" t="s">
        <v>802</v>
      </c>
    </row>
    <row r="128" spans="1:15" x14ac:dyDescent="0.15">
      <c r="A128" s="48">
        <v>13</v>
      </c>
      <c r="B128" s="48" t="s">
        <v>342</v>
      </c>
      <c r="C128" s="48" t="s">
        <v>81</v>
      </c>
      <c r="D128" s="48" t="s">
        <v>695</v>
      </c>
      <c r="E128" s="48" t="s">
        <v>696</v>
      </c>
      <c r="F128" s="48" t="s">
        <v>697</v>
      </c>
      <c r="G128" s="48" t="s">
        <v>698</v>
      </c>
      <c r="H128" s="48"/>
      <c r="I128" s="48"/>
      <c r="J128" s="48" t="s">
        <v>699</v>
      </c>
      <c r="K128" s="48"/>
      <c r="L128" s="48" t="s">
        <v>666</v>
      </c>
      <c r="M128" s="48" t="s">
        <v>688</v>
      </c>
      <c r="N128" s="48" t="s">
        <v>689</v>
      </c>
      <c r="O128" t="s">
        <v>802</v>
      </c>
    </row>
    <row r="129" spans="1:15" x14ac:dyDescent="0.15">
      <c r="A129" s="48">
        <v>14</v>
      </c>
      <c r="B129" s="48" t="s">
        <v>342</v>
      </c>
      <c r="C129" s="48" t="s">
        <v>81</v>
      </c>
      <c r="D129" s="48" t="s">
        <v>695</v>
      </c>
      <c r="E129" s="48" t="s">
        <v>696</v>
      </c>
      <c r="F129" s="48" t="s">
        <v>697</v>
      </c>
      <c r="G129" s="48" t="s">
        <v>698</v>
      </c>
      <c r="H129" s="48"/>
      <c r="I129" s="48"/>
      <c r="J129" s="48" t="s">
        <v>699</v>
      </c>
      <c r="K129" s="48"/>
      <c r="L129" s="48" t="s">
        <v>673</v>
      </c>
      <c r="M129" s="48" t="s">
        <v>688</v>
      </c>
      <c r="N129" s="48" t="s">
        <v>689</v>
      </c>
      <c r="O129" t="s">
        <v>802</v>
      </c>
    </row>
    <row r="130" spans="1:15" x14ac:dyDescent="0.15">
      <c r="A130" s="48">
        <v>15</v>
      </c>
      <c r="B130" s="48" t="s">
        <v>342</v>
      </c>
      <c r="C130" s="48" t="s">
        <v>81</v>
      </c>
      <c r="D130" s="48" t="s">
        <v>390</v>
      </c>
      <c r="E130" s="48" t="s">
        <v>391</v>
      </c>
      <c r="F130" s="48" t="s">
        <v>392</v>
      </c>
      <c r="G130" s="48" t="s">
        <v>393</v>
      </c>
      <c r="H130" s="48"/>
      <c r="I130" s="48"/>
      <c r="J130" s="48" t="s">
        <v>394</v>
      </c>
      <c r="K130" s="48"/>
      <c r="L130" s="48" t="s">
        <v>666</v>
      </c>
      <c r="M130" s="48" t="s">
        <v>667</v>
      </c>
      <c r="N130" s="48" t="s">
        <v>668</v>
      </c>
      <c r="O130" t="s">
        <v>802</v>
      </c>
    </row>
    <row r="131" spans="1:15" x14ac:dyDescent="0.15">
      <c r="A131" s="48">
        <v>16</v>
      </c>
      <c r="B131" s="48" t="s">
        <v>342</v>
      </c>
      <c r="C131" s="48" t="s">
        <v>81</v>
      </c>
      <c r="D131" s="48" t="s">
        <v>390</v>
      </c>
      <c r="E131" s="48" t="s">
        <v>391</v>
      </c>
      <c r="F131" s="48" t="s">
        <v>392</v>
      </c>
      <c r="G131" s="48" t="s">
        <v>393</v>
      </c>
      <c r="H131" s="48"/>
      <c r="I131" s="48"/>
      <c r="J131" s="48" t="s">
        <v>700</v>
      </c>
      <c r="K131" s="48"/>
      <c r="L131" s="48" t="s">
        <v>673</v>
      </c>
      <c r="M131" s="48" t="s">
        <v>669</v>
      </c>
      <c r="N131" s="48" t="s">
        <v>701</v>
      </c>
      <c r="O131" t="s">
        <v>802</v>
      </c>
    </row>
    <row r="132" spans="1:15" x14ac:dyDescent="0.15">
      <c r="A132" s="48">
        <v>17</v>
      </c>
      <c r="B132" s="48" t="s">
        <v>342</v>
      </c>
      <c r="C132" s="48" t="s">
        <v>81</v>
      </c>
      <c r="D132" s="48" t="s">
        <v>702</v>
      </c>
      <c r="E132" s="48" t="s">
        <v>703</v>
      </c>
      <c r="F132" s="48" t="s">
        <v>704</v>
      </c>
      <c r="G132" s="48" t="s">
        <v>327</v>
      </c>
      <c r="H132" s="48"/>
      <c r="I132" s="48"/>
      <c r="J132" s="48" t="s">
        <v>705</v>
      </c>
      <c r="K132" s="48"/>
      <c r="L132" s="48" t="s">
        <v>666</v>
      </c>
      <c r="M132" s="48" t="s">
        <v>667</v>
      </c>
      <c r="N132" s="48" t="s">
        <v>668</v>
      </c>
      <c r="O132" t="s">
        <v>802</v>
      </c>
    </row>
    <row r="133" spans="1:15" x14ac:dyDescent="0.15">
      <c r="A133" s="48">
        <v>18</v>
      </c>
      <c r="B133" s="48" t="s">
        <v>342</v>
      </c>
      <c r="C133" s="48" t="s">
        <v>81</v>
      </c>
      <c r="D133" s="48" t="s">
        <v>706</v>
      </c>
      <c r="E133" s="48" t="s">
        <v>707</v>
      </c>
      <c r="F133" s="48" t="s">
        <v>708</v>
      </c>
      <c r="G133" s="48" t="s">
        <v>485</v>
      </c>
      <c r="H133" s="48"/>
      <c r="I133" s="48"/>
      <c r="J133" s="48" t="s">
        <v>382</v>
      </c>
      <c r="K133" s="48"/>
      <c r="L133" s="48" t="s">
        <v>666</v>
      </c>
      <c r="M133" s="48" t="s">
        <v>667</v>
      </c>
      <c r="N133" s="48" t="s">
        <v>668</v>
      </c>
      <c r="O133" t="s">
        <v>802</v>
      </c>
    </row>
    <row r="134" spans="1:15" x14ac:dyDescent="0.15">
      <c r="A134" s="48">
        <v>19</v>
      </c>
      <c r="B134" s="48" t="s">
        <v>342</v>
      </c>
      <c r="C134" s="48" t="s">
        <v>81</v>
      </c>
      <c r="D134" s="48" t="s">
        <v>395</v>
      </c>
      <c r="E134" s="48" t="s">
        <v>396</v>
      </c>
      <c r="F134" s="48" t="s">
        <v>397</v>
      </c>
      <c r="G134" s="48" t="s">
        <v>376</v>
      </c>
      <c r="H134" s="48"/>
      <c r="I134" s="48"/>
      <c r="J134" s="48" t="s">
        <v>431</v>
      </c>
      <c r="K134" s="48"/>
      <c r="L134" s="48" t="s">
        <v>666</v>
      </c>
      <c r="M134" s="48" t="s">
        <v>669</v>
      </c>
      <c r="N134" s="48" t="s">
        <v>709</v>
      </c>
      <c r="O134" t="s">
        <v>802</v>
      </c>
    </row>
    <row r="135" spans="1:15" x14ac:dyDescent="0.15">
      <c r="A135" s="48">
        <v>20</v>
      </c>
      <c r="B135" s="48" t="s">
        <v>342</v>
      </c>
      <c r="C135" s="48" t="s">
        <v>81</v>
      </c>
      <c r="D135" s="48" t="s">
        <v>402</v>
      </c>
      <c r="E135" s="48" t="s">
        <v>403</v>
      </c>
      <c r="F135" s="48" t="s">
        <v>404</v>
      </c>
      <c r="G135" s="48" t="s">
        <v>405</v>
      </c>
      <c r="H135" s="48"/>
      <c r="I135" s="48"/>
      <c r="J135" s="48" t="s">
        <v>710</v>
      </c>
      <c r="K135" s="48"/>
      <c r="L135" s="48" t="s">
        <v>666</v>
      </c>
      <c r="M135" s="48" t="s">
        <v>688</v>
      </c>
      <c r="N135" s="48" t="s">
        <v>689</v>
      </c>
      <c r="O135" t="s">
        <v>802</v>
      </c>
    </row>
    <row r="136" spans="1:15" x14ac:dyDescent="0.15">
      <c r="A136" s="48">
        <v>21</v>
      </c>
      <c r="B136" s="48" t="s">
        <v>342</v>
      </c>
      <c r="C136" s="48" t="s">
        <v>81</v>
      </c>
      <c r="D136" s="48" t="s">
        <v>402</v>
      </c>
      <c r="E136" s="48" t="s">
        <v>403</v>
      </c>
      <c r="F136" s="48" t="s">
        <v>404</v>
      </c>
      <c r="G136" s="48" t="s">
        <v>405</v>
      </c>
      <c r="H136" s="48"/>
      <c r="I136" s="48"/>
      <c r="J136" s="48" t="s">
        <v>710</v>
      </c>
      <c r="K136" s="48"/>
      <c r="L136" s="48" t="s">
        <v>673</v>
      </c>
      <c r="M136" s="48" t="s">
        <v>688</v>
      </c>
      <c r="N136" s="48" t="s">
        <v>689</v>
      </c>
      <c r="O136" t="s">
        <v>802</v>
      </c>
    </row>
    <row r="137" spans="1:15" x14ac:dyDescent="0.15">
      <c r="A137" s="48">
        <v>22</v>
      </c>
      <c r="B137" s="48" t="s">
        <v>342</v>
      </c>
      <c r="C137" s="48" t="s">
        <v>81</v>
      </c>
      <c r="D137" s="48" t="s">
        <v>711</v>
      </c>
      <c r="E137" s="48" t="s">
        <v>712</v>
      </c>
      <c r="F137" s="48" t="s">
        <v>713</v>
      </c>
      <c r="G137" s="48" t="s">
        <v>410</v>
      </c>
      <c r="H137" s="48"/>
      <c r="I137" s="48"/>
      <c r="J137" s="48" t="s">
        <v>714</v>
      </c>
      <c r="K137" s="48"/>
      <c r="L137" s="48" t="s">
        <v>666</v>
      </c>
      <c r="M137" s="48" t="s">
        <v>671</v>
      </c>
      <c r="N137" s="48" t="s">
        <v>672</v>
      </c>
      <c r="O137" t="s">
        <v>802</v>
      </c>
    </row>
    <row r="138" spans="1:15" x14ac:dyDescent="0.15">
      <c r="A138" s="48">
        <v>23</v>
      </c>
      <c r="B138" s="48" t="s">
        <v>342</v>
      </c>
      <c r="C138" s="48" t="s">
        <v>81</v>
      </c>
      <c r="D138" s="48" t="s">
        <v>711</v>
      </c>
      <c r="E138" s="48" t="s">
        <v>712</v>
      </c>
      <c r="F138" s="48" t="s">
        <v>713</v>
      </c>
      <c r="G138" s="48" t="s">
        <v>410</v>
      </c>
      <c r="H138" s="48"/>
      <c r="I138" s="48"/>
      <c r="J138" s="48" t="s">
        <v>714</v>
      </c>
      <c r="K138" s="48"/>
      <c r="L138" s="48" t="s">
        <v>673</v>
      </c>
      <c r="M138" s="48" t="s">
        <v>671</v>
      </c>
      <c r="N138" s="48" t="s">
        <v>672</v>
      </c>
      <c r="O138" t="s">
        <v>802</v>
      </c>
    </row>
    <row r="139" spans="1:15" x14ac:dyDescent="0.15">
      <c r="A139" s="48">
        <v>24</v>
      </c>
      <c r="B139" s="48" t="s">
        <v>342</v>
      </c>
      <c r="C139" s="48" t="s">
        <v>81</v>
      </c>
      <c r="D139" s="48" t="s">
        <v>715</v>
      </c>
      <c r="E139" s="48" t="s">
        <v>716</v>
      </c>
      <c r="F139" s="48" t="s">
        <v>717</v>
      </c>
      <c r="G139" s="48" t="s">
        <v>401</v>
      </c>
      <c r="H139" s="48"/>
      <c r="I139" s="48"/>
      <c r="J139" s="48" t="s">
        <v>431</v>
      </c>
      <c r="K139" s="48"/>
      <c r="L139" s="48" t="s">
        <v>666</v>
      </c>
      <c r="M139" s="48" t="s">
        <v>667</v>
      </c>
      <c r="N139" s="48" t="s">
        <v>668</v>
      </c>
      <c r="O139" t="s">
        <v>802</v>
      </c>
    </row>
    <row r="140" spans="1:15" x14ac:dyDescent="0.15">
      <c r="A140" s="48">
        <v>25</v>
      </c>
      <c r="B140" s="48" t="s">
        <v>342</v>
      </c>
      <c r="C140" s="48" t="s">
        <v>81</v>
      </c>
      <c r="D140" s="48" t="s">
        <v>411</v>
      </c>
      <c r="E140" s="48" t="s">
        <v>412</v>
      </c>
      <c r="F140" s="48" t="s">
        <v>413</v>
      </c>
      <c r="G140" s="48" t="s">
        <v>414</v>
      </c>
      <c r="H140" s="48"/>
      <c r="I140" s="48"/>
      <c r="J140" s="48" t="s">
        <v>634</v>
      </c>
      <c r="K140" s="48"/>
      <c r="L140" s="48" t="s">
        <v>666</v>
      </c>
      <c r="M140" s="48" t="s">
        <v>688</v>
      </c>
      <c r="N140" s="48" t="s">
        <v>689</v>
      </c>
      <c r="O140" t="s">
        <v>802</v>
      </c>
    </row>
    <row r="141" spans="1:15" x14ac:dyDescent="0.15">
      <c r="A141" s="48">
        <v>26</v>
      </c>
      <c r="B141" s="48" t="s">
        <v>342</v>
      </c>
      <c r="C141" s="48" t="s">
        <v>81</v>
      </c>
      <c r="D141" s="48" t="s">
        <v>411</v>
      </c>
      <c r="E141" s="48" t="s">
        <v>412</v>
      </c>
      <c r="F141" s="48" t="s">
        <v>413</v>
      </c>
      <c r="G141" s="48" t="s">
        <v>414</v>
      </c>
      <c r="H141" s="48"/>
      <c r="I141" s="48"/>
      <c r="J141" s="48" t="s">
        <v>634</v>
      </c>
      <c r="K141" s="48"/>
      <c r="L141" s="48" t="s">
        <v>673</v>
      </c>
      <c r="M141" s="48" t="s">
        <v>688</v>
      </c>
      <c r="N141" s="48" t="s">
        <v>689</v>
      </c>
      <c r="O141" t="s">
        <v>802</v>
      </c>
    </row>
    <row r="142" spans="1:15" x14ac:dyDescent="0.15">
      <c r="A142" s="48">
        <v>27</v>
      </c>
      <c r="B142" s="48" t="s">
        <v>342</v>
      </c>
      <c r="C142" s="48" t="s">
        <v>81</v>
      </c>
      <c r="D142" s="48" t="s">
        <v>416</v>
      </c>
      <c r="E142" s="48" t="s">
        <v>417</v>
      </c>
      <c r="F142" s="48" t="s">
        <v>418</v>
      </c>
      <c r="G142" s="48" t="s">
        <v>414</v>
      </c>
      <c r="H142" s="48"/>
      <c r="I142" s="48"/>
      <c r="J142" s="48" t="s">
        <v>419</v>
      </c>
      <c r="K142" s="48"/>
      <c r="L142" s="48" t="s">
        <v>666</v>
      </c>
      <c r="M142" s="48" t="s">
        <v>688</v>
      </c>
      <c r="N142" s="48" t="s">
        <v>689</v>
      </c>
      <c r="O142" t="s">
        <v>802</v>
      </c>
    </row>
    <row r="143" spans="1:15" x14ac:dyDescent="0.15">
      <c r="A143" s="48">
        <v>28</v>
      </c>
      <c r="B143" s="48" t="s">
        <v>342</v>
      </c>
      <c r="C143" s="48" t="s">
        <v>81</v>
      </c>
      <c r="D143" s="48" t="s">
        <v>416</v>
      </c>
      <c r="E143" s="48" t="s">
        <v>417</v>
      </c>
      <c r="F143" s="48" t="s">
        <v>418</v>
      </c>
      <c r="G143" s="48" t="s">
        <v>414</v>
      </c>
      <c r="H143" s="48"/>
      <c r="I143" s="48"/>
      <c r="J143" s="48" t="s">
        <v>419</v>
      </c>
      <c r="K143" s="48"/>
      <c r="L143" s="48" t="s">
        <v>673</v>
      </c>
      <c r="M143" s="48" t="s">
        <v>688</v>
      </c>
      <c r="N143" s="48" t="s">
        <v>689</v>
      </c>
      <c r="O143" t="s">
        <v>802</v>
      </c>
    </row>
    <row r="144" spans="1:15" x14ac:dyDescent="0.15">
      <c r="A144" s="48">
        <v>29</v>
      </c>
      <c r="B144" s="48" t="s">
        <v>342</v>
      </c>
      <c r="C144" s="48" t="s">
        <v>81</v>
      </c>
      <c r="D144" s="48" t="s">
        <v>420</v>
      </c>
      <c r="E144" s="48" t="s">
        <v>421</v>
      </c>
      <c r="F144" s="48" t="s">
        <v>422</v>
      </c>
      <c r="G144" s="48" t="s">
        <v>414</v>
      </c>
      <c r="H144" s="48"/>
      <c r="I144" s="48"/>
      <c r="J144" s="48" t="s">
        <v>718</v>
      </c>
      <c r="K144" s="48"/>
      <c r="L144" s="48" t="s">
        <v>666</v>
      </c>
      <c r="M144" s="48" t="s">
        <v>688</v>
      </c>
      <c r="N144" s="48" t="s">
        <v>689</v>
      </c>
      <c r="O144" t="s">
        <v>802</v>
      </c>
    </row>
    <row r="145" spans="1:15" x14ac:dyDescent="0.15">
      <c r="A145" s="48">
        <v>30</v>
      </c>
      <c r="B145" s="48" t="s">
        <v>342</v>
      </c>
      <c r="C145" s="48" t="s">
        <v>81</v>
      </c>
      <c r="D145" s="48" t="s">
        <v>420</v>
      </c>
      <c r="E145" s="48" t="s">
        <v>421</v>
      </c>
      <c r="F145" s="48" t="s">
        <v>422</v>
      </c>
      <c r="G145" s="48" t="s">
        <v>414</v>
      </c>
      <c r="H145" s="48"/>
      <c r="I145" s="48"/>
      <c r="J145" s="48" t="s">
        <v>718</v>
      </c>
      <c r="K145" s="48"/>
      <c r="L145" s="48" t="s">
        <v>673</v>
      </c>
      <c r="M145" s="48" t="s">
        <v>688</v>
      </c>
      <c r="N145" s="48" t="s">
        <v>689</v>
      </c>
      <c r="O145" t="s">
        <v>802</v>
      </c>
    </row>
    <row r="146" spans="1:15" x14ac:dyDescent="0.15">
      <c r="A146" s="48">
        <v>31</v>
      </c>
      <c r="B146" s="48" t="s">
        <v>342</v>
      </c>
      <c r="C146" s="48" t="s">
        <v>81</v>
      </c>
      <c r="D146" s="48" t="s">
        <v>432</v>
      </c>
      <c r="E146" s="48" t="s">
        <v>433</v>
      </c>
      <c r="F146" s="48" t="s">
        <v>434</v>
      </c>
      <c r="G146" s="48" t="s">
        <v>414</v>
      </c>
      <c r="H146" s="48"/>
      <c r="I146" s="48"/>
      <c r="J146" s="48" t="s">
        <v>431</v>
      </c>
      <c r="K146" s="48"/>
      <c r="L146" s="48" t="s">
        <v>666</v>
      </c>
      <c r="M146" s="48" t="s">
        <v>688</v>
      </c>
      <c r="N146" s="48" t="s">
        <v>689</v>
      </c>
      <c r="O146" t="s">
        <v>802</v>
      </c>
    </row>
    <row r="147" spans="1:15" x14ac:dyDescent="0.15">
      <c r="A147" s="48">
        <v>32</v>
      </c>
      <c r="B147" s="48" t="s">
        <v>342</v>
      </c>
      <c r="C147" s="48" t="s">
        <v>81</v>
      </c>
      <c r="D147" s="48" t="s">
        <v>432</v>
      </c>
      <c r="E147" s="48" t="s">
        <v>433</v>
      </c>
      <c r="F147" s="48" t="s">
        <v>434</v>
      </c>
      <c r="G147" s="48" t="s">
        <v>414</v>
      </c>
      <c r="H147" s="48"/>
      <c r="I147" s="48"/>
      <c r="J147" s="48" t="s">
        <v>431</v>
      </c>
      <c r="K147" s="48"/>
      <c r="L147" s="48" t="s">
        <v>673</v>
      </c>
      <c r="M147" s="48" t="s">
        <v>688</v>
      </c>
      <c r="N147" s="48" t="s">
        <v>689</v>
      </c>
      <c r="O147" t="s">
        <v>802</v>
      </c>
    </row>
    <row r="148" spans="1:15" x14ac:dyDescent="0.15">
      <c r="A148" s="48">
        <v>33</v>
      </c>
      <c r="B148" s="48" t="s">
        <v>342</v>
      </c>
      <c r="C148" s="48" t="s">
        <v>81</v>
      </c>
      <c r="D148" s="48" t="s">
        <v>435</v>
      </c>
      <c r="E148" s="48" t="s">
        <v>436</v>
      </c>
      <c r="F148" s="48" t="s">
        <v>437</v>
      </c>
      <c r="G148" s="48" t="s">
        <v>438</v>
      </c>
      <c r="H148" s="48"/>
      <c r="I148" s="48"/>
      <c r="J148" s="48" t="s">
        <v>431</v>
      </c>
      <c r="K148" s="48"/>
      <c r="L148" s="48" t="s">
        <v>666</v>
      </c>
      <c r="M148" s="48" t="s">
        <v>688</v>
      </c>
      <c r="N148" s="48" t="s">
        <v>689</v>
      </c>
      <c r="O148" t="s">
        <v>802</v>
      </c>
    </row>
    <row r="149" spans="1:15" x14ac:dyDescent="0.15">
      <c r="A149" s="48">
        <v>34</v>
      </c>
      <c r="B149" s="48" t="s">
        <v>342</v>
      </c>
      <c r="C149" s="48" t="s">
        <v>81</v>
      </c>
      <c r="D149" s="48" t="s">
        <v>435</v>
      </c>
      <c r="E149" s="48" t="s">
        <v>436</v>
      </c>
      <c r="F149" s="48" t="s">
        <v>437</v>
      </c>
      <c r="G149" s="48" t="s">
        <v>438</v>
      </c>
      <c r="H149" s="48"/>
      <c r="I149" s="48"/>
      <c r="J149" s="48" t="s">
        <v>431</v>
      </c>
      <c r="K149" s="48"/>
      <c r="L149" s="48" t="s">
        <v>673</v>
      </c>
      <c r="M149" s="48" t="s">
        <v>688</v>
      </c>
      <c r="N149" s="48" t="s">
        <v>689</v>
      </c>
      <c r="O149" t="s">
        <v>802</v>
      </c>
    </row>
    <row r="150" spans="1:15" x14ac:dyDescent="0.15">
      <c r="A150" s="48">
        <v>35</v>
      </c>
      <c r="B150" s="48" t="s">
        <v>342</v>
      </c>
      <c r="C150" s="48" t="s">
        <v>81</v>
      </c>
      <c r="D150" s="48" t="s">
        <v>440</v>
      </c>
      <c r="E150" s="48" t="s">
        <v>441</v>
      </c>
      <c r="F150" s="48" t="s">
        <v>442</v>
      </c>
      <c r="G150" s="48" t="s">
        <v>443</v>
      </c>
      <c r="H150" s="48"/>
      <c r="I150" s="48"/>
      <c r="J150" s="48" t="s">
        <v>347</v>
      </c>
      <c r="K150" s="48"/>
      <c r="L150" s="48" t="s">
        <v>666</v>
      </c>
      <c r="M150" s="48" t="s">
        <v>667</v>
      </c>
      <c r="N150" s="48" t="s">
        <v>668</v>
      </c>
      <c r="O150" t="s">
        <v>802</v>
      </c>
    </row>
    <row r="151" spans="1:15" x14ac:dyDescent="0.15">
      <c r="A151" s="48">
        <v>36</v>
      </c>
      <c r="B151" s="48" t="s">
        <v>342</v>
      </c>
      <c r="C151" s="48" t="s">
        <v>81</v>
      </c>
      <c r="D151" s="48" t="s">
        <v>447</v>
      </c>
      <c r="E151" s="48" t="s">
        <v>448</v>
      </c>
      <c r="F151" s="48" t="s">
        <v>449</v>
      </c>
      <c r="G151" s="48" t="s">
        <v>450</v>
      </c>
      <c r="H151" s="48" t="s">
        <v>451</v>
      </c>
      <c r="I151" s="48"/>
      <c r="J151" s="48" t="s">
        <v>650</v>
      </c>
      <c r="K151" s="48"/>
      <c r="L151" s="48" t="s">
        <v>666</v>
      </c>
      <c r="M151" s="48" t="s">
        <v>719</v>
      </c>
      <c r="N151" s="48" t="s">
        <v>720</v>
      </c>
      <c r="O151" t="s">
        <v>802</v>
      </c>
    </row>
    <row r="152" spans="1:15" x14ac:dyDescent="0.15">
      <c r="A152" s="48">
        <v>37</v>
      </c>
      <c r="B152" s="48" t="s">
        <v>342</v>
      </c>
      <c r="C152" s="48" t="s">
        <v>81</v>
      </c>
      <c r="D152" s="48" t="s">
        <v>447</v>
      </c>
      <c r="E152" s="48" t="s">
        <v>448</v>
      </c>
      <c r="F152" s="48" t="s">
        <v>449</v>
      </c>
      <c r="G152" s="48" t="s">
        <v>450</v>
      </c>
      <c r="H152" s="48" t="s">
        <v>451</v>
      </c>
      <c r="I152" s="48"/>
      <c r="J152" s="48" t="s">
        <v>650</v>
      </c>
      <c r="K152" s="48"/>
      <c r="L152" s="48" t="s">
        <v>673</v>
      </c>
      <c r="M152" s="48" t="s">
        <v>719</v>
      </c>
      <c r="N152" s="48" t="s">
        <v>720</v>
      </c>
      <c r="O152" t="s">
        <v>802</v>
      </c>
    </row>
    <row r="153" spans="1:15" x14ac:dyDescent="0.15">
      <c r="A153" s="48">
        <v>38</v>
      </c>
      <c r="B153" s="48" t="s">
        <v>342</v>
      </c>
      <c r="C153" s="48" t="s">
        <v>81</v>
      </c>
      <c r="D153" s="48" t="s">
        <v>721</v>
      </c>
      <c r="E153" s="48" t="s">
        <v>722</v>
      </c>
      <c r="F153" s="48" t="s">
        <v>723</v>
      </c>
      <c r="G153" s="48" t="s">
        <v>485</v>
      </c>
      <c r="H153" s="48"/>
      <c r="I153" s="48"/>
      <c r="J153" s="48" t="s">
        <v>724</v>
      </c>
      <c r="K153" s="48"/>
      <c r="L153" s="48" t="s">
        <v>666</v>
      </c>
      <c r="M153" s="48" t="s">
        <v>688</v>
      </c>
      <c r="N153" s="48" t="s">
        <v>689</v>
      </c>
      <c r="O153" t="s">
        <v>802</v>
      </c>
    </row>
    <row r="154" spans="1:15" x14ac:dyDescent="0.15">
      <c r="A154" s="48">
        <v>39</v>
      </c>
      <c r="B154" s="48" t="s">
        <v>342</v>
      </c>
      <c r="C154" s="48" t="s">
        <v>81</v>
      </c>
      <c r="D154" s="48" t="s">
        <v>721</v>
      </c>
      <c r="E154" s="48" t="s">
        <v>722</v>
      </c>
      <c r="F154" s="48" t="s">
        <v>723</v>
      </c>
      <c r="G154" s="48" t="s">
        <v>485</v>
      </c>
      <c r="H154" s="48"/>
      <c r="I154" s="48"/>
      <c r="J154" s="48" t="s">
        <v>724</v>
      </c>
      <c r="K154" s="48"/>
      <c r="L154" s="48" t="s">
        <v>673</v>
      </c>
      <c r="M154" s="48" t="s">
        <v>688</v>
      </c>
      <c r="N154" s="48" t="s">
        <v>689</v>
      </c>
      <c r="O154" t="s">
        <v>802</v>
      </c>
    </row>
    <row r="155" spans="1:15" x14ac:dyDescent="0.15">
      <c r="A155" s="48">
        <v>40</v>
      </c>
      <c r="B155" s="48" t="s">
        <v>342</v>
      </c>
      <c r="C155" s="48" t="s">
        <v>81</v>
      </c>
      <c r="D155" s="48" t="s">
        <v>725</v>
      </c>
      <c r="E155" s="48" t="s">
        <v>726</v>
      </c>
      <c r="F155" s="48" t="s">
        <v>727</v>
      </c>
      <c r="G155" s="48" t="s">
        <v>472</v>
      </c>
      <c r="H155" s="48"/>
      <c r="I155" s="48"/>
      <c r="J155" s="48" t="s">
        <v>728</v>
      </c>
      <c r="K155" s="48"/>
      <c r="L155" s="48" t="s">
        <v>666</v>
      </c>
      <c r="M155" s="48" t="s">
        <v>688</v>
      </c>
      <c r="N155" s="48" t="s">
        <v>689</v>
      </c>
      <c r="O155" t="s">
        <v>802</v>
      </c>
    </row>
    <row r="156" spans="1:15" x14ac:dyDescent="0.15">
      <c r="A156" s="48">
        <v>41</v>
      </c>
      <c r="B156" s="48" t="s">
        <v>342</v>
      </c>
      <c r="C156" s="48" t="s">
        <v>81</v>
      </c>
      <c r="D156" s="48" t="s">
        <v>725</v>
      </c>
      <c r="E156" s="48" t="s">
        <v>726</v>
      </c>
      <c r="F156" s="48" t="s">
        <v>727</v>
      </c>
      <c r="G156" s="48" t="s">
        <v>472</v>
      </c>
      <c r="H156" s="48"/>
      <c r="I156" s="48"/>
      <c r="J156" s="48" t="s">
        <v>728</v>
      </c>
      <c r="K156" s="48"/>
      <c r="L156" s="48" t="s">
        <v>673</v>
      </c>
      <c r="M156" s="48" t="s">
        <v>688</v>
      </c>
      <c r="N156" s="48" t="s">
        <v>689</v>
      </c>
      <c r="O156" t="s">
        <v>802</v>
      </c>
    </row>
    <row r="157" spans="1:15" x14ac:dyDescent="0.15">
      <c r="A157" s="48">
        <v>42</v>
      </c>
      <c r="B157" s="48" t="s">
        <v>342</v>
      </c>
      <c r="C157" s="48" t="s">
        <v>81</v>
      </c>
      <c r="D157" s="48" t="s">
        <v>478</v>
      </c>
      <c r="E157" s="48" t="s">
        <v>479</v>
      </c>
      <c r="F157" s="48" t="s">
        <v>480</v>
      </c>
      <c r="G157" s="48" t="s">
        <v>481</v>
      </c>
      <c r="H157" s="48"/>
      <c r="I157" s="48"/>
      <c r="J157" s="48" t="s">
        <v>431</v>
      </c>
      <c r="K157" s="48"/>
      <c r="L157" s="48" t="s">
        <v>666</v>
      </c>
      <c r="M157" s="48" t="s">
        <v>688</v>
      </c>
      <c r="N157" s="48" t="s">
        <v>689</v>
      </c>
      <c r="O157" t="s">
        <v>802</v>
      </c>
    </row>
    <row r="158" spans="1:15" x14ac:dyDescent="0.15">
      <c r="A158" s="48">
        <v>43</v>
      </c>
      <c r="B158" s="48" t="s">
        <v>342</v>
      </c>
      <c r="C158" s="48" t="s">
        <v>81</v>
      </c>
      <c r="D158" s="48" t="s">
        <v>478</v>
      </c>
      <c r="E158" s="48" t="s">
        <v>479</v>
      </c>
      <c r="F158" s="48" t="s">
        <v>480</v>
      </c>
      <c r="G158" s="48" t="s">
        <v>481</v>
      </c>
      <c r="H158" s="48"/>
      <c r="I158" s="48"/>
      <c r="J158" s="48" t="s">
        <v>431</v>
      </c>
      <c r="K158" s="48"/>
      <c r="L158" s="48" t="s">
        <v>673</v>
      </c>
      <c r="M158" s="48" t="s">
        <v>688</v>
      </c>
      <c r="N158" s="48" t="s">
        <v>689</v>
      </c>
      <c r="O158" t="s">
        <v>802</v>
      </c>
    </row>
    <row r="159" spans="1:15" x14ac:dyDescent="0.15">
      <c r="A159" s="48">
        <v>44</v>
      </c>
      <c r="B159" s="48" t="s">
        <v>342</v>
      </c>
      <c r="C159" s="48" t="s">
        <v>81</v>
      </c>
      <c r="D159" s="48" t="s">
        <v>489</v>
      </c>
      <c r="E159" s="48" t="s">
        <v>490</v>
      </c>
      <c r="F159" s="48" t="s">
        <v>491</v>
      </c>
      <c r="G159" s="48" t="s">
        <v>481</v>
      </c>
      <c r="H159" s="48"/>
      <c r="I159" s="48"/>
      <c r="J159" s="48" t="s">
        <v>431</v>
      </c>
      <c r="K159" s="48"/>
      <c r="L159" s="48" t="s">
        <v>666</v>
      </c>
      <c r="M159" s="48" t="s">
        <v>688</v>
      </c>
      <c r="N159" s="48" t="s">
        <v>689</v>
      </c>
      <c r="O159" t="s">
        <v>802</v>
      </c>
    </row>
    <row r="160" spans="1:15" x14ac:dyDescent="0.15">
      <c r="A160" s="48">
        <v>45</v>
      </c>
      <c r="B160" s="48" t="s">
        <v>342</v>
      </c>
      <c r="C160" s="48" t="s">
        <v>81</v>
      </c>
      <c r="D160" s="48" t="s">
        <v>489</v>
      </c>
      <c r="E160" s="48" t="s">
        <v>490</v>
      </c>
      <c r="F160" s="48" t="s">
        <v>491</v>
      </c>
      <c r="G160" s="48" t="s">
        <v>481</v>
      </c>
      <c r="H160" s="48"/>
      <c r="I160" s="48"/>
      <c r="J160" s="48" t="s">
        <v>431</v>
      </c>
      <c r="K160" s="48"/>
      <c r="L160" s="48" t="s">
        <v>673</v>
      </c>
      <c r="M160" s="48" t="s">
        <v>688</v>
      </c>
      <c r="N160" s="48" t="s">
        <v>689</v>
      </c>
      <c r="O160" t="s">
        <v>802</v>
      </c>
    </row>
    <row r="161" spans="1:15" x14ac:dyDescent="0.15">
      <c r="A161" s="48">
        <v>46</v>
      </c>
      <c r="B161" s="48" t="s">
        <v>342</v>
      </c>
      <c r="C161" s="48" t="s">
        <v>81</v>
      </c>
      <c r="D161" s="48" t="s">
        <v>494</v>
      </c>
      <c r="E161" s="48" t="s">
        <v>495</v>
      </c>
      <c r="F161" s="48" t="s">
        <v>496</v>
      </c>
      <c r="G161" s="48" t="s">
        <v>497</v>
      </c>
      <c r="H161" s="48"/>
      <c r="I161" s="48"/>
      <c r="J161" s="48" t="s">
        <v>347</v>
      </c>
      <c r="K161" s="48"/>
      <c r="L161" s="48" t="s">
        <v>666</v>
      </c>
      <c r="M161" s="48" t="s">
        <v>667</v>
      </c>
      <c r="N161" s="48" t="s">
        <v>668</v>
      </c>
      <c r="O161" t="s">
        <v>802</v>
      </c>
    </row>
    <row r="162" spans="1:15" x14ac:dyDescent="0.15">
      <c r="A162" s="48">
        <v>47</v>
      </c>
      <c r="B162" s="48" t="s">
        <v>342</v>
      </c>
      <c r="C162" s="48" t="s">
        <v>81</v>
      </c>
      <c r="D162" s="48" t="s">
        <v>729</v>
      </c>
      <c r="E162" s="48" t="s">
        <v>730</v>
      </c>
      <c r="F162" s="48" t="s">
        <v>731</v>
      </c>
      <c r="G162" s="48" t="s">
        <v>485</v>
      </c>
      <c r="H162" s="48"/>
      <c r="I162" s="48"/>
      <c r="J162" s="48" t="s">
        <v>347</v>
      </c>
      <c r="K162" s="48"/>
      <c r="L162" s="48" t="s">
        <v>666</v>
      </c>
      <c r="M162" s="48" t="s">
        <v>667</v>
      </c>
      <c r="N162" s="48" t="s">
        <v>668</v>
      </c>
      <c r="O162" t="s">
        <v>802</v>
      </c>
    </row>
    <row r="163" spans="1:15" x14ac:dyDescent="0.15">
      <c r="A163" s="48">
        <v>48</v>
      </c>
      <c r="B163" s="48" t="s">
        <v>342</v>
      </c>
      <c r="C163" s="48" t="s">
        <v>81</v>
      </c>
      <c r="D163" s="48" t="s">
        <v>498</v>
      </c>
      <c r="E163" s="48" t="s">
        <v>499</v>
      </c>
      <c r="F163" s="48" t="s">
        <v>500</v>
      </c>
      <c r="G163" s="48" t="s">
        <v>501</v>
      </c>
      <c r="H163" s="48"/>
      <c r="I163" s="48"/>
      <c r="J163" s="48" t="s">
        <v>347</v>
      </c>
      <c r="K163" s="48"/>
      <c r="L163" s="48" t="s">
        <v>666</v>
      </c>
      <c r="M163" s="48" t="s">
        <v>667</v>
      </c>
      <c r="N163" s="48" t="s">
        <v>668</v>
      </c>
      <c r="O163" t="s">
        <v>802</v>
      </c>
    </row>
    <row r="164" spans="1:15" x14ac:dyDescent="0.15">
      <c r="A164" s="48">
        <v>49</v>
      </c>
      <c r="B164" s="48" t="s">
        <v>342</v>
      </c>
      <c r="C164" s="48" t="s">
        <v>81</v>
      </c>
      <c r="D164" s="48" t="s">
        <v>502</v>
      </c>
      <c r="E164" s="48" t="s">
        <v>503</v>
      </c>
      <c r="F164" s="48" t="s">
        <v>504</v>
      </c>
      <c r="G164" s="48" t="s">
        <v>505</v>
      </c>
      <c r="H164" s="48"/>
      <c r="I164" s="48"/>
      <c r="J164" s="48" t="s">
        <v>732</v>
      </c>
      <c r="K164" s="48"/>
      <c r="L164" s="48" t="s">
        <v>666</v>
      </c>
      <c r="M164" s="48" t="s">
        <v>688</v>
      </c>
      <c r="N164" s="48" t="s">
        <v>689</v>
      </c>
      <c r="O164" t="s">
        <v>802</v>
      </c>
    </row>
    <row r="165" spans="1:15" x14ac:dyDescent="0.15">
      <c r="A165" s="48">
        <v>50</v>
      </c>
      <c r="B165" s="48" t="s">
        <v>342</v>
      </c>
      <c r="C165" s="48" t="s">
        <v>81</v>
      </c>
      <c r="D165" s="48" t="s">
        <v>502</v>
      </c>
      <c r="E165" s="48" t="s">
        <v>503</v>
      </c>
      <c r="F165" s="48" t="s">
        <v>504</v>
      </c>
      <c r="G165" s="48" t="s">
        <v>505</v>
      </c>
      <c r="H165" s="48"/>
      <c r="I165" s="48"/>
      <c r="J165" s="48" t="s">
        <v>732</v>
      </c>
      <c r="K165" s="48"/>
      <c r="L165" s="48" t="s">
        <v>673</v>
      </c>
      <c r="M165" s="48" t="s">
        <v>688</v>
      </c>
      <c r="N165" s="48" t="s">
        <v>689</v>
      </c>
      <c r="O165" t="s">
        <v>802</v>
      </c>
    </row>
    <row r="166" spans="1:15" x14ac:dyDescent="0.15">
      <c r="A166" s="48">
        <v>51</v>
      </c>
      <c r="B166" s="48" t="s">
        <v>342</v>
      </c>
      <c r="C166" s="48" t="s">
        <v>81</v>
      </c>
      <c r="D166" s="48" t="s">
        <v>733</v>
      </c>
      <c r="E166" s="48" t="s">
        <v>734</v>
      </c>
      <c r="F166" s="48" t="s">
        <v>735</v>
      </c>
      <c r="G166" s="48" t="s">
        <v>472</v>
      </c>
      <c r="H166" s="48"/>
      <c r="I166" s="48"/>
      <c r="J166" s="48" t="s">
        <v>347</v>
      </c>
      <c r="K166" s="48" t="s">
        <v>549</v>
      </c>
      <c r="L166" s="48" t="s">
        <v>666</v>
      </c>
      <c r="M166" s="48" t="s">
        <v>667</v>
      </c>
      <c r="N166" s="48" t="s">
        <v>668</v>
      </c>
      <c r="O166" t="s">
        <v>802</v>
      </c>
    </row>
    <row r="167" spans="1:15" x14ac:dyDescent="0.15">
      <c r="A167" s="48">
        <v>52</v>
      </c>
      <c r="B167" s="48" t="s">
        <v>342</v>
      </c>
      <c r="C167" s="48" t="s">
        <v>81</v>
      </c>
      <c r="D167" s="48" t="s">
        <v>511</v>
      </c>
      <c r="E167" s="48" t="s">
        <v>512</v>
      </c>
      <c r="F167" s="48" t="s">
        <v>513</v>
      </c>
      <c r="G167" s="48" t="s">
        <v>514</v>
      </c>
      <c r="H167" s="48"/>
      <c r="I167" s="48"/>
      <c r="J167" s="48" t="s">
        <v>347</v>
      </c>
      <c r="K167" s="48"/>
      <c r="L167" s="48" t="s">
        <v>666</v>
      </c>
      <c r="M167" s="48" t="s">
        <v>671</v>
      </c>
      <c r="N167" s="48" t="s">
        <v>672</v>
      </c>
      <c r="O167" t="s">
        <v>802</v>
      </c>
    </row>
    <row r="168" spans="1:15" x14ac:dyDescent="0.15">
      <c r="A168" s="48">
        <v>53</v>
      </c>
      <c r="B168" s="48" t="s">
        <v>342</v>
      </c>
      <c r="C168" s="48" t="s">
        <v>81</v>
      </c>
      <c r="D168" s="48" t="s">
        <v>511</v>
      </c>
      <c r="E168" s="48" t="s">
        <v>512</v>
      </c>
      <c r="F168" s="48" t="s">
        <v>513</v>
      </c>
      <c r="G168" s="48" t="s">
        <v>514</v>
      </c>
      <c r="H168" s="48"/>
      <c r="I168" s="48"/>
      <c r="J168" s="48" t="s">
        <v>347</v>
      </c>
      <c r="K168" s="48"/>
      <c r="L168" s="48" t="s">
        <v>673</v>
      </c>
      <c r="M168" s="48" t="s">
        <v>671</v>
      </c>
      <c r="N168" s="48" t="s">
        <v>672</v>
      </c>
      <c r="O168" t="s">
        <v>802</v>
      </c>
    </row>
    <row r="169" spans="1:15" x14ac:dyDescent="0.15">
      <c r="A169" s="48">
        <v>54</v>
      </c>
      <c r="B169" s="48" t="s">
        <v>342</v>
      </c>
      <c r="C169" s="48" t="s">
        <v>81</v>
      </c>
      <c r="D169" s="48" t="s">
        <v>736</v>
      </c>
      <c r="E169" s="48" t="s">
        <v>737</v>
      </c>
      <c r="F169" s="48" t="s">
        <v>738</v>
      </c>
      <c r="G169" s="48" t="s">
        <v>514</v>
      </c>
      <c r="H169" s="48"/>
      <c r="I169" s="48"/>
      <c r="J169" s="48" t="s">
        <v>739</v>
      </c>
      <c r="K169" s="48"/>
      <c r="L169" s="48" t="s">
        <v>666</v>
      </c>
      <c r="M169" s="48" t="s">
        <v>667</v>
      </c>
      <c r="N169" s="48" t="s">
        <v>668</v>
      </c>
      <c r="O169" t="s">
        <v>802</v>
      </c>
    </row>
    <row r="170" spans="1:15" x14ac:dyDescent="0.15">
      <c r="A170" s="48">
        <v>55</v>
      </c>
      <c r="B170" s="48" t="s">
        <v>342</v>
      </c>
      <c r="C170" s="48" t="s">
        <v>81</v>
      </c>
      <c r="D170" s="48" t="s">
        <v>740</v>
      </c>
      <c r="E170" s="48" t="s">
        <v>741</v>
      </c>
      <c r="F170" s="48" t="s">
        <v>742</v>
      </c>
      <c r="G170" s="48" t="s">
        <v>481</v>
      </c>
      <c r="H170" s="48"/>
      <c r="I170" s="48"/>
      <c r="J170" s="48" t="s">
        <v>431</v>
      </c>
      <c r="K170" s="48" t="s">
        <v>549</v>
      </c>
      <c r="L170" s="48" t="s">
        <v>666</v>
      </c>
      <c r="M170" s="48" t="s">
        <v>669</v>
      </c>
      <c r="N170" s="48" t="s">
        <v>709</v>
      </c>
      <c r="O170" t="s">
        <v>802</v>
      </c>
    </row>
    <row r="171" spans="1:15" x14ac:dyDescent="0.15">
      <c r="A171" s="48">
        <v>56</v>
      </c>
      <c r="B171" s="48" t="s">
        <v>342</v>
      </c>
      <c r="C171" s="48" t="s">
        <v>81</v>
      </c>
      <c r="D171" s="48" t="s">
        <v>743</v>
      </c>
      <c r="E171" s="48" t="s">
        <v>744</v>
      </c>
      <c r="F171" s="48" t="s">
        <v>745</v>
      </c>
      <c r="G171" s="48" t="s">
        <v>481</v>
      </c>
      <c r="H171" s="48"/>
      <c r="I171" s="48"/>
      <c r="J171" s="48" t="s">
        <v>746</v>
      </c>
      <c r="K171" s="48"/>
      <c r="L171" s="48" t="s">
        <v>666</v>
      </c>
      <c r="M171" s="48" t="s">
        <v>747</v>
      </c>
      <c r="N171" s="48" t="s">
        <v>748</v>
      </c>
      <c r="O171" t="s">
        <v>802</v>
      </c>
    </row>
    <row r="172" spans="1:15" x14ac:dyDescent="0.15">
      <c r="A172" s="48">
        <v>57</v>
      </c>
      <c r="B172" s="48" t="s">
        <v>342</v>
      </c>
      <c r="C172" s="48" t="s">
        <v>81</v>
      </c>
      <c r="D172" s="48" t="s">
        <v>749</v>
      </c>
      <c r="E172" s="48" t="s">
        <v>750</v>
      </c>
      <c r="F172" s="48" t="s">
        <v>751</v>
      </c>
      <c r="G172" s="48" t="s">
        <v>414</v>
      </c>
      <c r="H172" s="48"/>
      <c r="I172" s="48"/>
      <c r="J172" s="48" t="s">
        <v>347</v>
      </c>
      <c r="K172" s="48"/>
      <c r="L172" s="48" t="s">
        <v>666</v>
      </c>
      <c r="M172" s="48" t="s">
        <v>667</v>
      </c>
      <c r="N172" s="48" t="s">
        <v>668</v>
      </c>
      <c r="O172" t="s">
        <v>802</v>
      </c>
    </row>
    <row r="173" spans="1:15" x14ac:dyDescent="0.15">
      <c r="A173" s="48">
        <v>58</v>
      </c>
      <c r="B173" s="48" t="s">
        <v>342</v>
      </c>
      <c r="C173" s="48" t="s">
        <v>81</v>
      </c>
      <c r="D173" s="48" t="s">
        <v>752</v>
      </c>
      <c r="E173" s="48" t="s">
        <v>753</v>
      </c>
      <c r="F173" s="48" t="s">
        <v>754</v>
      </c>
      <c r="G173" s="48" t="s">
        <v>401</v>
      </c>
      <c r="H173" s="48"/>
      <c r="I173" s="48"/>
      <c r="J173" s="48" t="s">
        <v>755</v>
      </c>
      <c r="K173" s="48"/>
      <c r="L173" s="48" t="s">
        <v>666</v>
      </c>
      <c r="M173" s="48" t="s">
        <v>688</v>
      </c>
      <c r="N173" s="48" t="s">
        <v>689</v>
      </c>
      <c r="O173" t="s">
        <v>802</v>
      </c>
    </row>
    <row r="174" spans="1:15" x14ac:dyDescent="0.15">
      <c r="A174" s="48">
        <v>59</v>
      </c>
      <c r="B174" s="48" t="s">
        <v>342</v>
      </c>
      <c r="C174" s="48" t="s">
        <v>81</v>
      </c>
      <c r="D174" s="48" t="s">
        <v>752</v>
      </c>
      <c r="E174" s="48" t="s">
        <v>753</v>
      </c>
      <c r="F174" s="48" t="s">
        <v>754</v>
      </c>
      <c r="G174" s="48" t="s">
        <v>401</v>
      </c>
      <c r="H174" s="48"/>
      <c r="I174" s="48"/>
      <c r="J174" s="48" t="s">
        <v>755</v>
      </c>
      <c r="K174" s="48"/>
      <c r="L174" s="48" t="s">
        <v>673</v>
      </c>
      <c r="M174" s="48" t="s">
        <v>688</v>
      </c>
      <c r="N174" s="48" t="s">
        <v>689</v>
      </c>
      <c r="O174" t="s">
        <v>802</v>
      </c>
    </row>
    <row r="175" spans="1:15" x14ac:dyDescent="0.15">
      <c r="A175" s="48">
        <v>60</v>
      </c>
      <c r="B175" s="48" t="s">
        <v>342</v>
      </c>
      <c r="C175" s="48" t="s">
        <v>81</v>
      </c>
      <c r="D175" s="48" t="s">
        <v>528</v>
      </c>
      <c r="E175" s="48" t="s">
        <v>529</v>
      </c>
      <c r="F175" s="48" t="s">
        <v>530</v>
      </c>
      <c r="G175" s="48" t="s">
        <v>531</v>
      </c>
      <c r="H175" s="48"/>
      <c r="I175" s="48"/>
      <c r="J175" s="48" t="s">
        <v>532</v>
      </c>
      <c r="K175" s="48"/>
      <c r="L175" s="48" t="s">
        <v>666</v>
      </c>
      <c r="M175" s="48" t="s">
        <v>667</v>
      </c>
      <c r="N175" s="48" t="s">
        <v>668</v>
      </c>
      <c r="O175" t="s">
        <v>802</v>
      </c>
    </row>
    <row r="176" spans="1:15" x14ac:dyDescent="0.15">
      <c r="A176" s="48">
        <v>61</v>
      </c>
      <c r="B176" s="48" t="s">
        <v>342</v>
      </c>
      <c r="C176" s="48" t="s">
        <v>81</v>
      </c>
      <c r="D176" s="48" t="s">
        <v>537</v>
      </c>
      <c r="E176" s="48" t="s">
        <v>538</v>
      </c>
      <c r="F176" s="48" t="s">
        <v>539</v>
      </c>
      <c r="G176" s="48" t="s">
        <v>540</v>
      </c>
      <c r="H176" s="48"/>
      <c r="I176" s="48"/>
      <c r="J176" s="48" t="s">
        <v>541</v>
      </c>
      <c r="K176" s="48"/>
      <c r="L176" s="48" t="s">
        <v>666</v>
      </c>
      <c r="M176" s="48" t="s">
        <v>667</v>
      </c>
      <c r="N176" s="48" t="s">
        <v>668</v>
      </c>
      <c r="O176" t="s">
        <v>802</v>
      </c>
    </row>
    <row r="177" spans="1:15" x14ac:dyDescent="0.15">
      <c r="A177" s="48">
        <v>62</v>
      </c>
      <c r="B177" s="48" t="s">
        <v>342</v>
      </c>
      <c r="C177" s="48" t="s">
        <v>81</v>
      </c>
      <c r="D177" s="48" t="s">
        <v>756</v>
      </c>
      <c r="E177" s="48" t="s">
        <v>757</v>
      </c>
      <c r="F177" s="48" t="s">
        <v>758</v>
      </c>
      <c r="G177" s="48" t="s">
        <v>501</v>
      </c>
      <c r="H177" s="48"/>
      <c r="I177" s="48"/>
      <c r="J177" s="48" t="s">
        <v>759</v>
      </c>
      <c r="K177" s="48"/>
      <c r="L177" s="48" t="s">
        <v>666</v>
      </c>
      <c r="M177" s="48" t="s">
        <v>667</v>
      </c>
      <c r="N177" s="48" t="s">
        <v>668</v>
      </c>
      <c r="O177" t="s">
        <v>802</v>
      </c>
    </row>
    <row r="178" spans="1:15" x14ac:dyDescent="0.15">
      <c r="A178" s="48">
        <v>63</v>
      </c>
      <c r="B178" s="48" t="s">
        <v>342</v>
      </c>
      <c r="C178" s="48" t="s">
        <v>81</v>
      </c>
      <c r="D178" s="48" t="s">
        <v>542</v>
      </c>
      <c r="E178" s="48" t="s">
        <v>543</v>
      </c>
      <c r="F178" s="48" t="s">
        <v>544</v>
      </c>
      <c r="G178" s="48" t="s">
        <v>381</v>
      </c>
      <c r="H178" s="48"/>
      <c r="I178" s="48"/>
      <c r="J178" s="48" t="s">
        <v>431</v>
      </c>
      <c r="K178" s="48"/>
      <c r="L178" s="48" t="s">
        <v>666</v>
      </c>
      <c r="M178" s="48" t="s">
        <v>667</v>
      </c>
      <c r="N178" s="48" t="s">
        <v>668</v>
      </c>
      <c r="O178" t="s">
        <v>802</v>
      </c>
    </row>
    <row r="179" spans="1:15" x14ac:dyDescent="0.15">
      <c r="A179" s="48">
        <v>64</v>
      </c>
      <c r="B179" s="48" t="s">
        <v>342</v>
      </c>
      <c r="C179" s="48" t="s">
        <v>81</v>
      </c>
      <c r="D179" s="48" t="s">
        <v>542</v>
      </c>
      <c r="E179" s="48" t="s">
        <v>543</v>
      </c>
      <c r="F179" s="48" t="s">
        <v>544</v>
      </c>
      <c r="G179" s="48" t="s">
        <v>381</v>
      </c>
      <c r="H179" s="48"/>
      <c r="I179" s="48"/>
      <c r="J179" s="48" t="s">
        <v>634</v>
      </c>
      <c r="K179" s="48"/>
      <c r="L179" s="48" t="s">
        <v>666</v>
      </c>
      <c r="M179" s="48" t="s">
        <v>667</v>
      </c>
      <c r="N179" s="48" t="s">
        <v>668</v>
      </c>
      <c r="O179" t="s">
        <v>802</v>
      </c>
    </row>
    <row r="180" spans="1:15" x14ac:dyDescent="0.15">
      <c r="A180" s="48">
        <v>65</v>
      </c>
      <c r="B180" s="48" t="s">
        <v>342</v>
      </c>
      <c r="C180" s="48" t="s">
        <v>81</v>
      </c>
      <c r="D180" s="48" t="s">
        <v>545</v>
      </c>
      <c r="E180" s="48" t="s">
        <v>546</v>
      </c>
      <c r="F180" s="48" t="s">
        <v>547</v>
      </c>
      <c r="G180" s="48" t="s">
        <v>354</v>
      </c>
      <c r="H180" s="48"/>
      <c r="I180" s="48"/>
      <c r="J180" s="48" t="s">
        <v>548</v>
      </c>
      <c r="K180" s="48" t="s">
        <v>549</v>
      </c>
      <c r="L180" s="48" t="s">
        <v>673</v>
      </c>
      <c r="M180" s="48" t="s">
        <v>690</v>
      </c>
      <c r="N180" s="48" t="s">
        <v>691</v>
      </c>
      <c r="O180" t="s">
        <v>802</v>
      </c>
    </row>
    <row r="181" spans="1:15" x14ac:dyDescent="0.15">
      <c r="A181" s="48">
        <v>66</v>
      </c>
      <c r="B181" s="48" t="s">
        <v>342</v>
      </c>
      <c r="C181" s="48" t="s">
        <v>81</v>
      </c>
      <c r="D181" s="48" t="s">
        <v>760</v>
      </c>
      <c r="E181" s="48" t="s">
        <v>761</v>
      </c>
      <c r="F181" s="48" t="s">
        <v>762</v>
      </c>
      <c r="G181" s="48" t="s">
        <v>414</v>
      </c>
      <c r="H181" s="48"/>
      <c r="I181" s="48"/>
      <c r="J181" s="48" t="s">
        <v>763</v>
      </c>
      <c r="K181" s="48"/>
      <c r="L181" s="48" t="s">
        <v>666</v>
      </c>
      <c r="M181" s="48" t="s">
        <v>688</v>
      </c>
      <c r="N181" s="48" t="s">
        <v>689</v>
      </c>
      <c r="O181" t="s">
        <v>802</v>
      </c>
    </row>
    <row r="182" spans="1:15" x14ac:dyDescent="0.15">
      <c r="A182" s="48">
        <v>67</v>
      </c>
      <c r="B182" s="48" t="s">
        <v>342</v>
      </c>
      <c r="C182" s="48" t="s">
        <v>81</v>
      </c>
      <c r="D182" s="48" t="s">
        <v>760</v>
      </c>
      <c r="E182" s="48" t="s">
        <v>761</v>
      </c>
      <c r="F182" s="48" t="s">
        <v>762</v>
      </c>
      <c r="G182" s="48" t="s">
        <v>414</v>
      </c>
      <c r="H182" s="48"/>
      <c r="I182" s="48"/>
      <c r="J182" s="48" t="s">
        <v>763</v>
      </c>
      <c r="K182" s="48"/>
      <c r="L182" s="48" t="s">
        <v>673</v>
      </c>
      <c r="M182" s="48" t="s">
        <v>688</v>
      </c>
      <c r="N182" s="48" t="s">
        <v>689</v>
      </c>
      <c r="O182" t="s">
        <v>802</v>
      </c>
    </row>
    <row r="183" spans="1:15" x14ac:dyDescent="0.15">
      <c r="A183" s="48">
        <v>68</v>
      </c>
      <c r="B183" s="48" t="s">
        <v>342</v>
      </c>
      <c r="C183" s="48" t="s">
        <v>81</v>
      </c>
      <c r="D183" s="48" t="s">
        <v>554</v>
      </c>
      <c r="E183" s="48" t="s">
        <v>555</v>
      </c>
      <c r="F183" s="48" t="s">
        <v>556</v>
      </c>
      <c r="G183" s="48" t="s">
        <v>354</v>
      </c>
      <c r="H183" s="48"/>
      <c r="I183" s="48"/>
      <c r="J183" s="48" t="s">
        <v>764</v>
      </c>
      <c r="K183" s="48"/>
      <c r="L183" s="48" t="s">
        <v>673</v>
      </c>
      <c r="M183" s="48" t="s">
        <v>669</v>
      </c>
      <c r="N183" s="48" t="s">
        <v>701</v>
      </c>
      <c r="O183" t="s">
        <v>802</v>
      </c>
    </row>
    <row r="184" spans="1:15" x14ac:dyDescent="0.15">
      <c r="A184" s="48">
        <v>69</v>
      </c>
      <c r="B184" s="48" t="s">
        <v>342</v>
      </c>
      <c r="C184" s="48" t="s">
        <v>81</v>
      </c>
      <c r="D184" s="48" t="s">
        <v>765</v>
      </c>
      <c r="E184" s="48" t="s">
        <v>766</v>
      </c>
      <c r="F184" s="48" t="s">
        <v>767</v>
      </c>
      <c r="G184" s="48" t="s">
        <v>565</v>
      </c>
      <c r="H184" s="48"/>
      <c r="I184" s="48"/>
      <c r="J184" s="48" t="s">
        <v>541</v>
      </c>
      <c r="K184" s="48"/>
      <c r="L184" s="48" t="s">
        <v>666</v>
      </c>
      <c r="M184" s="48" t="s">
        <v>667</v>
      </c>
      <c r="N184" s="48" t="s">
        <v>668</v>
      </c>
      <c r="O184" t="s">
        <v>802</v>
      </c>
    </row>
    <row r="185" spans="1:15" x14ac:dyDescent="0.15">
      <c r="A185" s="48">
        <v>70</v>
      </c>
      <c r="B185" s="48" t="s">
        <v>342</v>
      </c>
      <c r="C185" s="48" t="s">
        <v>81</v>
      </c>
      <c r="D185" s="48" t="s">
        <v>768</v>
      </c>
      <c r="E185" s="48" t="s">
        <v>769</v>
      </c>
      <c r="F185" s="48" t="s">
        <v>770</v>
      </c>
      <c r="G185" s="48" t="s">
        <v>414</v>
      </c>
      <c r="H185" s="48"/>
      <c r="I185" s="48"/>
      <c r="J185" s="48" t="s">
        <v>771</v>
      </c>
      <c r="K185" s="48"/>
      <c r="L185" s="48" t="s">
        <v>666</v>
      </c>
      <c r="M185" s="48" t="s">
        <v>667</v>
      </c>
      <c r="N185" s="48" t="s">
        <v>668</v>
      </c>
      <c r="O185" t="s">
        <v>802</v>
      </c>
    </row>
    <row r="186" spans="1:15" x14ac:dyDescent="0.15">
      <c r="A186" s="48">
        <v>71</v>
      </c>
      <c r="B186" s="48" t="s">
        <v>342</v>
      </c>
      <c r="C186" s="48" t="s">
        <v>81</v>
      </c>
      <c r="D186" s="48" t="s">
        <v>772</v>
      </c>
      <c r="E186" s="48" t="s">
        <v>773</v>
      </c>
      <c r="F186" s="48" t="s">
        <v>774</v>
      </c>
      <c r="G186" s="48" t="s">
        <v>381</v>
      </c>
      <c r="H186" s="48"/>
      <c r="I186" s="48"/>
      <c r="J186" s="48" t="s">
        <v>775</v>
      </c>
      <c r="K186" s="48"/>
      <c r="L186" s="48" t="s">
        <v>666</v>
      </c>
      <c r="M186" s="48" t="s">
        <v>688</v>
      </c>
      <c r="N186" s="48" t="s">
        <v>689</v>
      </c>
      <c r="O186" t="s">
        <v>802</v>
      </c>
    </row>
    <row r="187" spans="1:15" x14ac:dyDescent="0.15">
      <c r="A187" s="48">
        <v>72</v>
      </c>
      <c r="B187" s="48" t="s">
        <v>342</v>
      </c>
      <c r="C187" s="48" t="s">
        <v>81</v>
      </c>
      <c r="D187" s="48" t="s">
        <v>772</v>
      </c>
      <c r="E187" s="48" t="s">
        <v>773</v>
      </c>
      <c r="F187" s="48" t="s">
        <v>774</v>
      </c>
      <c r="G187" s="48" t="s">
        <v>381</v>
      </c>
      <c r="H187" s="48"/>
      <c r="I187" s="48"/>
      <c r="J187" s="48" t="s">
        <v>775</v>
      </c>
      <c r="K187" s="48"/>
      <c r="L187" s="48" t="s">
        <v>673</v>
      </c>
      <c r="M187" s="48" t="s">
        <v>688</v>
      </c>
      <c r="N187" s="48" t="s">
        <v>689</v>
      </c>
      <c r="O187" t="s">
        <v>802</v>
      </c>
    </row>
    <row r="188" spans="1:15" x14ac:dyDescent="0.15">
      <c r="A188" s="48">
        <v>73</v>
      </c>
      <c r="B188" s="48" t="s">
        <v>342</v>
      </c>
      <c r="C188" s="48" t="s">
        <v>81</v>
      </c>
      <c r="D188" s="48" t="s">
        <v>776</v>
      </c>
      <c r="E188" s="48" t="s">
        <v>777</v>
      </c>
      <c r="F188" s="48" t="s">
        <v>778</v>
      </c>
      <c r="G188" s="48" t="s">
        <v>565</v>
      </c>
      <c r="H188" s="48"/>
      <c r="I188" s="48"/>
      <c r="J188" s="48" t="s">
        <v>779</v>
      </c>
      <c r="K188" s="48"/>
      <c r="L188" s="48" t="s">
        <v>666</v>
      </c>
      <c r="M188" s="48" t="s">
        <v>667</v>
      </c>
      <c r="N188" s="48" t="s">
        <v>668</v>
      </c>
      <c r="O188" t="s">
        <v>802</v>
      </c>
    </row>
    <row r="189" spans="1:15" x14ac:dyDescent="0.15">
      <c r="A189" s="48">
        <v>74</v>
      </c>
      <c r="B189" s="48" t="s">
        <v>342</v>
      </c>
      <c r="C189" s="48" t="s">
        <v>81</v>
      </c>
      <c r="D189" s="48" t="s">
        <v>780</v>
      </c>
      <c r="E189" s="48" t="s">
        <v>781</v>
      </c>
      <c r="F189" s="48" t="s">
        <v>782</v>
      </c>
      <c r="G189" s="48" t="s">
        <v>414</v>
      </c>
      <c r="H189" s="48"/>
      <c r="I189" s="48"/>
      <c r="J189" s="48" t="s">
        <v>783</v>
      </c>
      <c r="K189" s="48"/>
      <c r="L189" s="48" t="s">
        <v>673</v>
      </c>
      <c r="M189" s="48" t="s">
        <v>669</v>
      </c>
      <c r="N189" s="48" t="s">
        <v>701</v>
      </c>
      <c r="O189" t="s">
        <v>802</v>
      </c>
    </row>
    <row r="190" spans="1:15" x14ac:dyDescent="0.15">
      <c r="A190" s="48">
        <v>75</v>
      </c>
      <c r="B190" s="48" t="s">
        <v>342</v>
      </c>
      <c r="C190" s="48" t="s">
        <v>81</v>
      </c>
      <c r="D190" s="48" t="s">
        <v>780</v>
      </c>
      <c r="E190" s="48" t="s">
        <v>781</v>
      </c>
      <c r="F190" s="48" t="s">
        <v>782</v>
      </c>
      <c r="G190" s="48" t="s">
        <v>414</v>
      </c>
      <c r="H190" s="48"/>
      <c r="I190" s="48"/>
      <c r="J190" s="48" t="s">
        <v>784</v>
      </c>
      <c r="K190" s="48"/>
      <c r="L190" s="48" t="s">
        <v>666</v>
      </c>
      <c r="M190" s="48" t="s">
        <v>688</v>
      </c>
      <c r="N190" s="48" t="s">
        <v>689</v>
      </c>
      <c r="O190" t="s">
        <v>802</v>
      </c>
    </row>
    <row r="191" spans="1:15" x14ac:dyDescent="0.15">
      <c r="A191" s="48">
        <v>76</v>
      </c>
      <c r="B191" s="48" t="s">
        <v>342</v>
      </c>
      <c r="C191" s="48" t="s">
        <v>81</v>
      </c>
      <c r="D191" s="48" t="s">
        <v>780</v>
      </c>
      <c r="E191" s="48" t="s">
        <v>781</v>
      </c>
      <c r="F191" s="48" t="s">
        <v>782</v>
      </c>
      <c r="G191" s="48" t="s">
        <v>414</v>
      </c>
      <c r="H191" s="48"/>
      <c r="I191" s="48"/>
      <c r="J191" s="48" t="s">
        <v>784</v>
      </c>
      <c r="K191" s="48"/>
      <c r="L191" s="48" t="s">
        <v>673</v>
      </c>
      <c r="M191" s="48" t="s">
        <v>688</v>
      </c>
      <c r="N191" s="48" t="s">
        <v>689</v>
      </c>
      <c r="O191" t="s">
        <v>802</v>
      </c>
    </row>
    <row r="192" spans="1:15" x14ac:dyDescent="0.15">
      <c r="A192" s="48">
        <v>77</v>
      </c>
      <c r="B192" s="48" t="s">
        <v>342</v>
      </c>
      <c r="C192" s="48" t="s">
        <v>81</v>
      </c>
      <c r="D192" s="48" t="s">
        <v>607</v>
      </c>
      <c r="E192" s="48" t="s">
        <v>608</v>
      </c>
      <c r="F192" s="48" t="s">
        <v>609</v>
      </c>
      <c r="G192" s="48" t="s">
        <v>610</v>
      </c>
      <c r="H192" s="48"/>
      <c r="I192" s="48"/>
      <c r="J192" s="48" t="s">
        <v>785</v>
      </c>
      <c r="K192" s="48" t="s">
        <v>549</v>
      </c>
      <c r="L192" s="48" t="s">
        <v>666</v>
      </c>
      <c r="M192" s="48" t="s">
        <v>747</v>
      </c>
      <c r="N192" s="48" t="s">
        <v>748</v>
      </c>
      <c r="O192" t="s">
        <v>802</v>
      </c>
    </row>
    <row r="193" spans="1:15" x14ac:dyDescent="0.15">
      <c r="A193" s="48">
        <v>78</v>
      </c>
      <c r="B193" s="48" t="s">
        <v>342</v>
      </c>
      <c r="C193" s="48" t="s">
        <v>81</v>
      </c>
      <c r="D193" s="48" t="s">
        <v>786</v>
      </c>
      <c r="E193" s="48" t="s">
        <v>787</v>
      </c>
      <c r="F193" s="48" t="s">
        <v>788</v>
      </c>
      <c r="G193" s="48" t="s">
        <v>414</v>
      </c>
      <c r="H193" s="48"/>
      <c r="I193" s="48"/>
      <c r="J193" s="48" t="s">
        <v>789</v>
      </c>
      <c r="K193" s="48"/>
      <c r="L193" s="48" t="s">
        <v>666</v>
      </c>
      <c r="M193" s="48" t="s">
        <v>667</v>
      </c>
      <c r="N193" s="48" t="s">
        <v>668</v>
      </c>
      <c r="O193" t="s">
        <v>802</v>
      </c>
    </row>
    <row r="194" spans="1:15" x14ac:dyDescent="0.15">
      <c r="A194" s="48">
        <v>79</v>
      </c>
      <c r="B194" s="48" t="s">
        <v>342</v>
      </c>
      <c r="C194" s="48" t="s">
        <v>81</v>
      </c>
      <c r="D194" s="48" t="s">
        <v>790</v>
      </c>
      <c r="E194" s="48" t="s">
        <v>791</v>
      </c>
      <c r="F194" s="48" t="s">
        <v>792</v>
      </c>
      <c r="G194" s="48" t="s">
        <v>414</v>
      </c>
      <c r="H194" s="48"/>
      <c r="I194" s="48"/>
      <c r="J194" s="48" t="s">
        <v>347</v>
      </c>
      <c r="K194" s="48"/>
      <c r="L194" s="48" t="s">
        <v>666</v>
      </c>
      <c r="M194" s="48" t="s">
        <v>667</v>
      </c>
      <c r="N194" s="48" t="s">
        <v>668</v>
      </c>
      <c r="O194" t="s">
        <v>802</v>
      </c>
    </row>
    <row r="195" spans="1:15" x14ac:dyDescent="0.15">
      <c r="A195" s="48">
        <v>80</v>
      </c>
      <c r="B195" s="48" t="s">
        <v>342</v>
      </c>
      <c r="C195" s="48" t="s">
        <v>81</v>
      </c>
      <c r="D195" s="48" t="s">
        <v>612</v>
      </c>
      <c r="E195" s="48" t="s">
        <v>613</v>
      </c>
      <c r="F195" s="48" t="s">
        <v>614</v>
      </c>
      <c r="G195" s="48" t="s">
        <v>362</v>
      </c>
      <c r="H195" s="48"/>
      <c r="I195" s="48"/>
      <c r="J195" s="48" t="s">
        <v>656</v>
      </c>
      <c r="K195" s="48"/>
      <c r="L195" s="48" t="s">
        <v>666</v>
      </c>
      <c r="M195" s="48" t="s">
        <v>793</v>
      </c>
      <c r="N195" s="48" t="s">
        <v>794</v>
      </c>
      <c r="O195" t="s">
        <v>802</v>
      </c>
    </row>
    <row r="196" spans="1:15" x14ac:dyDescent="0.15">
      <c r="A196" s="48">
        <v>81</v>
      </c>
      <c r="B196" s="48" t="s">
        <v>342</v>
      </c>
      <c r="C196" s="48" t="s">
        <v>81</v>
      </c>
      <c r="D196" s="48" t="s">
        <v>612</v>
      </c>
      <c r="E196" s="48" t="s">
        <v>613</v>
      </c>
      <c r="F196" s="48" t="s">
        <v>614</v>
      </c>
      <c r="G196" s="48" t="s">
        <v>362</v>
      </c>
      <c r="H196" s="48"/>
      <c r="I196" s="48"/>
      <c r="J196" s="48" t="s">
        <v>656</v>
      </c>
      <c r="K196" s="48"/>
      <c r="L196" s="48" t="s">
        <v>673</v>
      </c>
      <c r="M196" s="48" t="s">
        <v>793</v>
      </c>
      <c r="N196" s="48" t="s">
        <v>794</v>
      </c>
      <c r="O196" t="s">
        <v>802</v>
      </c>
    </row>
    <row r="197" spans="1:15" x14ac:dyDescent="0.15">
      <c r="A197" s="48">
        <v>82</v>
      </c>
      <c r="B197" s="48" t="s">
        <v>342</v>
      </c>
      <c r="C197" s="48" t="s">
        <v>81</v>
      </c>
      <c r="D197" s="48" t="s">
        <v>795</v>
      </c>
      <c r="E197" s="48" t="s">
        <v>796</v>
      </c>
      <c r="F197" s="48" t="s">
        <v>797</v>
      </c>
      <c r="G197" s="48" t="s">
        <v>501</v>
      </c>
      <c r="H197" s="48"/>
      <c r="I197" s="48"/>
      <c r="J197" s="48" t="s">
        <v>382</v>
      </c>
      <c r="K197" s="48" t="s">
        <v>549</v>
      </c>
      <c r="L197" s="48" t="s">
        <v>666</v>
      </c>
      <c r="M197" s="48" t="s">
        <v>667</v>
      </c>
      <c r="N197" s="48" t="s">
        <v>668</v>
      </c>
      <c r="O197" t="s">
        <v>802</v>
      </c>
    </row>
    <row r="198" spans="1:15" x14ac:dyDescent="0.15">
      <c r="A198" s="48">
        <v>83</v>
      </c>
      <c r="B198" s="48" t="s">
        <v>342</v>
      </c>
      <c r="C198" s="48" t="s">
        <v>81</v>
      </c>
      <c r="D198" s="48" t="s">
        <v>624</v>
      </c>
      <c r="E198" s="48" t="s">
        <v>625</v>
      </c>
      <c r="F198" s="48" t="s">
        <v>626</v>
      </c>
      <c r="G198" s="48" t="s">
        <v>438</v>
      </c>
      <c r="H198" s="48"/>
      <c r="I198" s="48"/>
      <c r="J198" s="48" t="s">
        <v>347</v>
      </c>
      <c r="K198" s="48"/>
      <c r="L198" s="48" t="s">
        <v>666</v>
      </c>
      <c r="M198" s="48" t="s">
        <v>671</v>
      </c>
      <c r="N198" s="48" t="s">
        <v>672</v>
      </c>
      <c r="O198" t="s">
        <v>802</v>
      </c>
    </row>
    <row r="199" spans="1:15" x14ac:dyDescent="0.15">
      <c r="A199" s="48">
        <v>84</v>
      </c>
      <c r="B199" s="48" t="s">
        <v>342</v>
      </c>
      <c r="C199" s="48" t="s">
        <v>81</v>
      </c>
      <c r="D199" s="48" t="s">
        <v>624</v>
      </c>
      <c r="E199" s="48" t="s">
        <v>625</v>
      </c>
      <c r="F199" s="48" t="s">
        <v>626</v>
      </c>
      <c r="G199" s="48" t="s">
        <v>438</v>
      </c>
      <c r="H199" s="48"/>
      <c r="I199" s="48"/>
      <c r="J199" s="48" t="s">
        <v>347</v>
      </c>
      <c r="K199" s="48"/>
      <c r="L199" s="48" t="s">
        <v>673</v>
      </c>
      <c r="M199" s="48" t="s">
        <v>671</v>
      </c>
      <c r="N199" s="48" t="s">
        <v>672</v>
      </c>
      <c r="O199" t="s">
        <v>802</v>
      </c>
    </row>
    <row r="200" spans="1:15" x14ac:dyDescent="0.15">
      <c r="A200" s="48">
        <v>85</v>
      </c>
      <c r="B200" s="48" t="s">
        <v>342</v>
      </c>
      <c r="C200" s="48" t="s">
        <v>81</v>
      </c>
      <c r="D200" s="48" t="s">
        <v>798</v>
      </c>
      <c r="E200" s="48" t="s">
        <v>799</v>
      </c>
      <c r="F200" s="48" t="s">
        <v>800</v>
      </c>
      <c r="G200" s="48" t="s">
        <v>485</v>
      </c>
      <c r="H200" s="48"/>
      <c r="I200" s="48"/>
      <c r="J200" s="48" t="s">
        <v>801</v>
      </c>
      <c r="K200" s="48"/>
      <c r="L200" s="48" t="s">
        <v>666</v>
      </c>
      <c r="M200" s="48" t="s">
        <v>667</v>
      </c>
      <c r="N200" s="48" t="s">
        <v>668</v>
      </c>
      <c r="O200" t="s">
        <v>802</v>
      </c>
    </row>
    <row r="201" spans="1:15" x14ac:dyDescent="0.15">
      <c r="A201" s="48">
        <v>86</v>
      </c>
      <c r="B201" s="48" t="s">
        <v>342</v>
      </c>
      <c r="C201" s="48" t="s">
        <v>81</v>
      </c>
      <c r="D201" s="48" t="s">
        <v>627</v>
      </c>
      <c r="E201" s="48" t="s">
        <v>628</v>
      </c>
      <c r="F201" s="48" t="s">
        <v>629</v>
      </c>
      <c r="G201" s="48" t="s">
        <v>630</v>
      </c>
      <c r="H201" s="48"/>
      <c r="I201" s="48"/>
      <c r="J201" s="48" t="s">
        <v>634</v>
      </c>
      <c r="K201" s="48"/>
      <c r="L201" s="48" t="s">
        <v>673</v>
      </c>
      <c r="M201" s="48" t="s">
        <v>669</v>
      </c>
      <c r="N201" s="48" t="s">
        <v>701</v>
      </c>
      <c r="O201" t="s">
        <v>802</v>
      </c>
    </row>
    <row r="202" spans="1:15" x14ac:dyDescent="0.15">
      <c r="A202" s="48">
        <v>87</v>
      </c>
      <c r="B202" s="48" t="s">
        <v>342</v>
      </c>
      <c r="C202" s="48" t="s">
        <v>81</v>
      </c>
      <c r="D202" s="48" t="s">
        <v>635</v>
      </c>
      <c r="E202" s="48" t="s">
        <v>636</v>
      </c>
      <c r="F202" s="48" t="s">
        <v>637</v>
      </c>
      <c r="G202" s="48" t="s">
        <v>638</v>
      </c>
      <c r="H202" s="48"/>
      <c r="I202" s="48"/>
      <c r="J202" s="48" t="s">
        <v>510</v>
      </c>
      <c r="K202" s="48"/>
      <c r="L202" s="48" t="s">
        <v>666</v>
      </c>
      <c r="M202" s="48" t="s">
        <v>667</v>
      </c>
      <c r="N202" s="48" t="s">
        <v>668</v>
      </c>
      <c r="O202" t="s">
        <v>802</v>
      </c>
    </row>
    <row r="203" spans="1:15" x14ac:dyDescent="0.15">
      <c r="A203" s="48">
        <v>1</v>
      </c>
      <c r="B203" s="48" t="s">
        <v>342</v>
      </c>
      <c r="C203" s="48" t="s">
        <v>81</v>
      </c>
      <c r="D203" s="48" t="s">
        <v>663</v>
      </c>
      <c r="E203" s="48" t="s">
        <v>664</v>
      </c>
      <c r="F203" s="48" t="s">
        <v>665</v>
      </c>
      <c r="G203" s="48" t="s">
        <v>354</v>
      </c>
      <c r="H203" s="48"/>
      <c r="I203" s="48"/>
      <c r="J203" s="48" t="s">
        <v>347</v>
      </c>
      <c r="K203" s="48"/>
      <c r="L203" s="48" t="s">
        <v>803</v>
      </c>
      <c r="M203" s="48" t="s">
        <v>804</v>
      </c>
      <c r="N203" s="48" t="s">
        <v>805</v>
      </c>
      <c r="O203" t="s">
        <v>843</v>
      </c>
    </row>
    <row r="204" spans="1:15" x14ac:dyDescent="0.15">
      <c r="A204" s="48">
        <v>2</v>
      </c>
      <c r="B204" s="48" t="s">
        <v>342</v>
      </c>
      <c r="C204" s="48" t="s">
        <v>81</v>
      </c>
      <c r="D204" s="48" t="s">
        <v>343</v>
      </c>
      <c r="E204" s="48" t="s">
        <v>344</v>
      </c>
      <c r="F204" s="48" t="s">
        <v>345</v>
      </c>
      <c r="G204" s="48" t="s">
        <v>346</v>
      </c>
      <c r="H204" s="48"/>
      <c r="I204" s="48"/>
      <c r="J204" s="48" t="s">
        <v>347</v>
      </c>
      <c r="K204" s="48"/>
      <c r="L204" s="48" t="s">
        <v>803</v>
      </c>
      <c r="M204" s="48" t="s">
        <v>804</v>
      </c>
      <c r="N204" s="48" t="s">
        <v>805</v>
      </c>
      <c r="O204" t="s">
        <v>843</v>
      </c>
    </row>
    <row r="205" spans="1:15" x14ac:dyDescent="0.15">
      <c r="A205" s="48">
        <v>3</v>
      </c>
      <c r="B205" s="48" t="s">
        <v>342</v>
      </c>
      <c r="C205" s="48" t="s">
        <v>81</v>
      </c>
      <c r="D205" s="48" t="s">
        <v>351</v>
      </c>
      <c r="E205" s="48" t="s">
        <v>352</v>
      </c>
      <c r="F205" s="48" t="s">
        <v>353</v>
      </c>
      <c r="G205" s="48" t="s">
        <v>354</v>
      </c>
      <c r="H205" s="48"/>
      <c r="I205" s="48"/>
      <c r="J205" s="48" t="s">
        <v>347</v>
      </c>
      <c r="K205" s="48"/>
      <c r="L205" s="48" t="s">
        <v>803</v>
      </c>
      <c r="M205" s="48" t="s">
        <v>804</v>
      </c>
      <c r="N205" s="48" t="s">
        <v>805</v>
      </c>
      <c r="O205" t="s">
        <v>843</v>
      </c>
    </row>
    <row r="206" spans="1:15" x14ac:dyDescent="0.15">
      <c r="A206" s="48">
        <v>4</v>
      </c>
      <c r="B206" s="48" t="s">
        <v>342</v>
      </c>
      <c r="C206" s="48" t="s">
        <v>81</v>
      </c>
      <c r="D206" s="48" t="s">
        <v>355</v>
      </c>
      <c r="E206" s="48" t="s">
        <v>356</v>
      </c>
      <c r="F206" s="48" t="s">
        <v>357</v>
      </c>
      <c r="G206" s="48" t="s">
        <v>354</v>
      </c>
      <c r="H206" s="48" t="s">
        <v>358</v>
      </c>
      <c r="I206" s="48"/>
      <c r="J206" s="48" t="s">
        <v>358</v>
      </c>
      <c r="K206" s="48"/>
      <c r="L206" s="48" t="s">
        <v>806</v>
      </c>
      <c r="M206" s="48" t="s">
        <v>807</v>
      </c>
      <c r="N206" s="48" t="s">
        <v>808</v>
      </c>
      <c r="O206" t="s">
        <v>843</v>
      </c>
    </row>
    <row r="207" spans="1:15" x14ac:dyDescent="0.15">
      <c r="A207" s="48">
        <v>5</v>
      </c>
      <c r="B207" s="48" t="s">
        <v>342</v>
      </c>
      <c r="C207" s="48" t="s">
        <v>81</v>
      </c>
      <c r="D207" s="48" t="s">
        <v>809</v>
      </c>
      <c r="E207" s="48" t="s">
        <v>810</v>
      </c>
      <c r="F207" s="48" t="s">
        <v>811</v>
      </c>
      <c r="G207" s="48" t="s">
        <v>443</v>
      </c>
      <c r="H207" s="48"/>
      <c r="I207" s="48"/>
      <c r="J207" s="48" t="s">
        <v>382</v>
      </c>
      <c r="K207" s="48"/>
      <c r="L207" s="48" t="s">
        <v>803</v>
      </c>
      <c r="M207" s="48" t="s">
        <v>812</v>
      </c>
      <c r="N207" s="48" t="s">
        <v>813</v>
      </c>
      <c r="O207" t="s">
        <v>843</v>
      </c>
    </row>
    <row r="208" spans="1:15" x14ac:dyDescent="0.15">
      <c r="A208" s="48">
        <v>6</v>
      </c>
      <c r="B208" s="48" t="s">
        <v>342</v>
      </c>
      <c r="C208" s="48" t="s">
        <v>81</v>
      </c>
      <c r="D208" s="48" t="s">
        <v>390</v>
      </c>
      <c r="E208" s="48" t="s">
        <v>391</v>
      </c>
      <c r="F208" s="48" t="s">
        <v>392</v>
      </c>
      <c r="G208" s="48" t="s">
        <v>393</v>
      </c>
      <c r="H208" s="48"/>
      <c r="I208" s="48"/>
      <c r="J208" s="48" t="s">
        <v>394</v>
      </c>
      <c r="K208" s="48"/>
      <c r="L208" s="48" t="s">
        <v>803</v>
      </c>
      <c r="M208" s="48" t="s">
        <v>804</v>
      </c>
      <c r="N208" s="48" t="s">
        <v>805</v>
      </c>
      <c r="O208" t="s">
        <v>843</v>
      </c>
    </row>
    <row r="209" spans="1:15" x14ac:dyDescent="0.15">
      <c r="A209" s="48">
        <v>7</v>
      </c>
      <c r="B209" s="48" t="s">
        <v>342</v>
      </c>
      <c r="C209" s="48" t="s">
        <v>81</v>
      </c>
      <c r="D209" s="48" t="s">
        <v>706</v>
      </c>
      <c r="E209" s="48" t="s">
        <v>707</v>
      </c>
      <c r="F209" s="48" t="s">
        <v>708</v>
      </c>
      <c r="G209" s="48" t="s">
        <v>485</v>
      </c>
      <c r="H209" s="48"/>
      <c r="I209" s="48"/>
      <c r="J209" s="48" t="s">
        <v>382</v>
      </c>
      <c r="K209" s="48"/>
      <c r="L209" s="48" t="s">
        <v>803</v>
      </c>
      <c r="M209" s="48" t="s">
        <v>804</v>
      </c>
      <c r="N209" s="48" t="s">
        <v>805</v>
      </c>
      <c r="O209" t="s">
        <v>843</v>
      </c>
    </row>
    <row r="210" spans="1:15" x14ac:dyDescent="0.15">
      <c r="A210" s="48">
        <v>8</v>
      </c>
      <c r="B210" s="48" t="s">
        <v>342</v>
      </c>
      <c r="C210" s="48" t="s">
        <v>81</v>
      </c>
      <c r="D210" s="48" t="s">
        <v>402</v>
      </c>
      <c r="E210" s="48" t="s">
        <v>403</v>
      </c>
      <c r="F210" s="48" t="s">
        <v>404</v>
      </c>
      <c r="G210" s="48" t="s">
        <v>405</v>
      </c>
      <c r="H210" s="48"/>
      <c r="I210" s="48"/>
      <c r="J210" s="48" t="s">
        <v>814</v>
      </c>
      <c r="K210" s="48"/>
      <c r="L210" s="48" t="s">
        <v>803</v>
      </c>
      <c r="M210" s="48" t="s">
        <v>804</v>
      </c>
      <c r="N210" s="48" t="s">
        <v>805</v>
      </c>
      <c r="O210" t="s">
        <v>843</v>
      </c>
    </row>
    <row r="211" spans="1:15" x14ac:dyDescent="0.15">
      <c r="A211" s="48">
        <v>9</v>
      </c>
      <c r="B211" s="48" t="s">
        <v>342</v>
      </c>
      <c r="C211" s="48" t="s">
        <v>81</v>
      </c>
      <c r="D211" s="48" t="s">
        <v>711</v>
      </c>
      <c r="E211" s="48" t="s">
        <v>712</v>
      </c>
      <c r="F211" s="48" t="s">
        <v>713</v>
      </c>
      <c r="G211" s="48" t="s">
        <v>410</v>
      </c>
      <c r="H211" s="48"/>
      <c r="I211" s="48"/>
      <c r="J211" s="48" t="s">
        <v>714</v>
      </c>
      <c r="K211" s="48"/>
      <c r="L211" s="48" t="s">
        <v>803</v>
      </c>
      <c r="M211" s="48" t="s">
        <v>804</v>
      </c>
      <c r="N211" s="48" t="s">
        <v>805</v>
      </c>
      <c r="O211" t="s">
        <v>843</v>
      </c>
    </row>
    <row r="212" spans="1:15" x14ac:dyDescent="0.15">
      <c r="A212" s="48">
        <v>10</v>
      </c>
      <c r="B212" s="48" t="s">
        <v>342</v>
      </c>
      <c r="C212" s="48" t="s">
        <v>81</v>
      </c>
      <c r="D212" s="48" t="s">
        <v>411</v>
      </c>
      <c r="E212" s="48" t="s">
        <v>412</v>
      </c>
      <c r="F212" s="48" t="s">
        <v>413</v>
      </c>
      <c r="G212" s="48" t="s">
        <v>414</v>
      </c>
      <c r="H212" s="48"/>
      <c r="I212" s="48"/>
      <c r="J212" s="48" t="s">
        <v>634</v>
      </c>
      <c r="K212" s="48"/>
      <c r="L212" s="48" t="s">
        <v>803</v>
      </c>
      <c r="M212" s="48" t="s">
        <v>804</v>
      </c>
      <c r="N212" s="48" t="s">
        <v>805</v>
      </c>
      <c r="O212" t="s">
        <v>843</v>
      </c>
    </row>
    <row r="213" spans="1:15" x14ac:dyDescent="0.15">
      <c r="A213" s="48">
        <v>11</v>
      </c>
      <c r="B213" s="48" t="s">
        <v>342</v>
      </c>
      <c r="C213" s="48" t="s">
        <v>81</v>
      </c>
      <c r="D213" s="48" t="s">
        <v>416</v>
      </c>
      <c r="E213" s="48" t="s">
        <v>417</v>
      </c>
      <c r="F213" s="48" t="s">
        <v>418</v>
      </c>
      <c r="G213" s="48" t="s">
        <v>414</v>
      </c>
      <c r="H213" s="48"/>
      <c r="I213" s="48"/>
      <c r="J213" s="48" t="s">
        <v>419</v>
      </c>
      <c r="K213" s="48"/>
      <c r="L213" s="48" t="s">
        <v>803</v>
      </c>
      <c r="M213" s="48" t="s">
        <v>804</v>
      </c>
      <c r="N213" s="48" t="s">
        <v>805</v>
      </c>
      <c r="O213" t="s">
        <v>843</v>
      </c>
    </row>
    <row r="214" spans="1:15" x14ac:dyDescent="0.15">
      <c r="A214" s="48">
        <v>12</v>
      </c>
      <c r="B214" s="48" t="s">
        <v>342</v>
      </c>
      <c r="C214" s="48" t="s">
        <v>81</v>
      </c>
      <c r="D214" s="48" t="s">
        <v>432</v>
      </c>
      <c r="E214" s="48" t="s">
        <v>433</v>
      </c>
      <c r="F214" s="48" t="s">
        <v>434</v>
      </c>
      <c r="G214" s="48" t="s">
        <v>414</v>
      </c>
      <c r="H214" s="48"/>
      <c r="I214" s="48"/>
      <c r="J214" s="48" t="s">
        <v>431</v>
      </c>
      <c r="K214" s="48"/>
      <c r="L214" s="48" t="s">
        <v>803</v>
      </c>
      <c r="M214" s="48" t="s">
        <v>804</v>
      </c>
      <c r="N214" s="48" t="s">
        <v>805</v>
      </c>
      <c r="O214" t="s">
        <v>843</v>
      </c>
    </row>
    <row r="215" spans="1:15" x14ac:dyDescent="0.15">
      <c r="A215" s="48">
        <v>13</v>
      </c>
      <c r="B215" s="48" t="s">
        <v>342</v>
      </c>
      <c r="C215" s="48" t="s">
        <v>81</v>
      </c>
      <c r="D215" s="48" t="s">
        <v>435</v>
      </c>
      <c r="E215" s="48" t="s">
        <v>436</v>
      </c>
      <c r="F215" s="48" t="s">
        <v>437</v>
      </c>
      <c r="G215" s="48" t="s">
        <v>438</v>
      </c>
      <c r="H215" s="48"/>
      <c r="I215" s="48"/>
      <c r="J215" s="48" t="s">
        <v>431</v>
      </c>
      <c r="K215" s="48"/>
      <c r="L215" s="48" t="s">
        <v>803</v>
      </c>
      <c r="M215" s="48" t="s">
        <v>804</v>
      </c>
      <c r="N215" s="48" t="s">
        <v>805</v>
      </c>
      <c r="O215" t="s">
        <v>843</v>
      </c>
    </row>
    <row r="216" spans="1:15" x14ac:dyDescent="0.15">
      <c r="A216" s="48">
        <v>14</v>
      </c>
      <c r="B216" s="48" t="s">
        <v>342</v>
      </c>
      <c r="C216" s="48" t="s">
        <v>81</v>
      </c>
      <c r="D216" s="48" t="s">
        <v>815</v>
      </c>
      <c r="E216" s="48" t="s">
        <v>816</v>
      </c>
      <c r="F216" s="48" t="s">
        <v>817</v>
      </c>
      <c r="G216" s="48" t="s">
        <v>401</v>
      </c>
      <c r="H216" s="48"/>
      <c r="I216" s="48"/>
      <c r="J216" s="48" t="s">
        <v>431</v>
      </c>
      <c r="K216" s="48"/>
      <c r="L216" s="48" t="s">
        <v>803</v>
      </c>
      <c r="M216" s="48" t="s">
        <v>804</v>
      </c>
      <c r="N216" s="48" t="s">
        <v>805</v>
      </c>
      <c r="O216" t="s">
        <v>843</v>
      </c>
    </row>
    <row r="217" spans="1:15" x14ac:dyDescent="0.15">
      <c r="A217" s="48">
        <v>15</v>
      </c>
      <c r="B217" s="48" t="s">
        <v>342</v>
      </c>
      <c r="C217" s="48" t="s">
        <v>81</v>
      </c>
      <c r="D217" s="48" t="s">
        <v>440</v>
      </c>
      <c r="E217" s="48" t="s">
        <v>441</v>
      </c>
      <c r="F217" s="48" t="s">
        <v>442</v>
      </c>
      <c r="G217" s="48" t="s">
        <v>443</v>
      </c>
      <c r="H217" s="48"/>
      <c r="I217" s="48"/>
      <c r="J217" s="48" t="s">
        <v>347</v>
      </c>
      <c r="K217" s="48"/>
      <c r="L217" s="48" t="s">
        <v>803</v>
      </c>
      <c r="M217" s="48" t="s">
        <v>804</v>
      </c>
      <c r="N217" s="48" t="s">
        <v>805</v>
      </c>
      <c r="O217" t="s">
        <v>843</v>
      </c>
    </row>
    <row r="218" spans="1:15" x14ac:dyDescent="0.15">
      <c r="A218" s="48">
        <v>16</v>
      </c>
      <c r="B218" s="48" t="s">
        <v>342</v>
      </c>
      <c r="C218" s="48" t="s">
        <v>81</v>
      </c>
      <c r="D218" s="48" t="s">
        <v>447</v>
      </c>
      <c r="E218" s="48" t="s">
        <v>448</v>
      </c>
      <c r="F218" s="48" t="s">
        <v>449</v>
      </c>
      <c r="G218" s="48" t="s">
        <v>450</v>
      </c>
      <c r="H218" s="48" t="s">
        <v>451</v>
      </c>
      <c r="I218" s="48"/>
      <c r="J218" s="48" t="s">
        <v>650</v>
      </c>
      <c r="K218" s="48"/>
      <c r="L218" s="48" t="s">
        <v>803</v>
      </c>
      <c r="M218" s="48" t="s">
        <v>804</v>
      </c>
      <c r="N218" s="48" t="s">
        <v>805</v>
      </c>
      <c r="O218" t="s">
        <v>843</v>
      </c>
    </row>
    <row r="219" spans="1:15" x14ac:dyDescent="0.15">
      <c r="A219" s="48">
        <v>17</v>
      </c>
      <c r="B219" s="48" t="s">
        <v>342</v>
      </c>
      <c r="C219" s="48" t="s">
        <v>81</v>
      </c>
      <c r="D219" s="48" t="s">
        <v>721</v>
      </c>
      <c r="E219" s="48" t="s">
        <v>722</v>
      </c>
      <c r="F219" s="48" t="s">
        <v>723</v>
      </c>
      <c r="G219" s="48" t="s">
        <v>485</v>
      </c>
      <c r="H219" s="48"/>
      <c r="I219" s="48"/>
      <c r="J219" s="48" t="s">
        <v>818</v>
      </c>
      <c r="K219" s="48"/>
      <c r="L219" s="48" t="s">
        <v>803</v>
      </c>
      <c r="M219" s="48" t="s">
        <v>804</v>
      </c>
      <c r="N219" s="48" t="s">
        <v>805</v>
      </c>
      <c r="O219" t="s">
        <v>843</v>
      </c>
    </row>
    <row r="220" spans="1:15" x14ac:dyDescent="0.15">
      <c r="A220" s="48">
        <v>18</v>
      </c>
      <c r="B220" s="48" t="s">
        <v>342</v>
      </c>
      <c r="C220" s="48" t="s">
        <v>81</v>
      </c>
      <c r="D220" s="48" t="s">
        <v>725</v>
      </c>
      <c r="E220" s="48" t="s">
        <v>726</v>
      </c>
      <c r="F220" s="48" t="s">
        <v>727</v>
      </c>
      <c r="G220" s="48" t="s">
        <v>472</v>
      </c>
      <c r="H220" s="48"/>
      <c r="I220" s="48"/>
      <c r="J220" s="48" t="s">
        <v>728</v>
      </c>
      <c r="K220" s="48"/>
      <c r="L220" s="48" t="s">
        <v>803</v>
      </c>
      <c r="M220" s="48" t="s">
        <v>804</v>
      </c>
      <c r="N220" s="48" t="s">
        <v>805</v>
      </c>
      <c r="O220" t="s">
        <v>843</v>
      </c>
    </row>
    <row r="221" spans="1:15" x14ac:dyDescent="0.15">
      <c r="A221" s="48">
        <v>19</v>
      </c>
      <c r="B221" s="48" t="s">
        <v>342</v>
      </c>
      <c r="C221" s="48" t="s">
        <v>81</v>
      </c>
      <c r="D221" s="48" t="s">
        <v>478</v>
      </c>
      <c r="E221" s="48" t="s">
        <v>479</v>
      </c>
      <c r="F221" s="48" t="s">
        <v>480</v>
      </c>
      <c r="G221" s="48" t="s">
        <v>481</v>
      </c>
      <c r="H221" s="48"/>
      <c r="I221" s="48"/>
      <c r="J221" s="48" t="s">
        <v>431</v>
      </c>
      <c r="K221" s="48"/>
      <c r="L221" s="48" t="s">
        <v>803</v>
      </c>
      <c r="M221" s="48" t="s">
        <v>804</v>
      </c>
      <c r="N221" s="48" t="s">
        <v>805</v>
      </c>
      <c r="O221" t="s">
        <v>843</v>
      </c>
    </row>
    <row r="222" spans="1:15" x14ac:dyDescent="0.15">
      <c r="A222" s="48">
        <v>20</v>
      </c>
      <c r="B222" s="48" t="s">
        <v>342</v>
      </c>
      <c r="C222" s="48" t="s">
        <v>81</v>
      </c>
      <c r="D222" s="48" t="s">
        <v>489</v>
      </c>
      <c r="E222" s="48" t="s">
        <v>490</v>
      </c>
      <c r="F222" s="48" t="s">
        <v>491</v>
      </c>
      <c r="G222" s="48" t="s">
        <v>481</v>
      </c>
      <c r="H222" s="48"/>
      <c r="I222" s="48"/>
      <c r="J222" s="48" t="s">
        <v>431</v>
      </c>
      <c r="K222" s="48"/>
      <c r="L222" s="48" t="s">
        <v>803</v>
      </c>
      <c r="M222" s="48" t="s">
        <v>804</v>
      </c>
      <c r="N222" s="48" t="s">
        <v>805</v>
      </c>
      <c r="O222" t="s">
        <v>843</v>
      </c>
    </row>
    <row r="223" spans="1:15" x14ac:dyDescent="0.15">
      <c r="A223" s="48">
        <v>21</v>
      </c>
      <c r="B223" s="48" t="s">
        <v>342</v>
      </c>
      <c r="C223" s="48" t="s">
        <v>81</v>
      </c>
      <c r="D223" s="48" t="s">
        <v>494</v>
      </c>
      <c r="E223" s="48" t="s">
        <v>495</v>
      </c>
      <c r="F223" s="48" t="s">
        <v>496</v>
      </c>
      <c r="G223" s="48" t="s">
        <v>497</v>
      </c>
      <c r="H223" s="48"/>
      <c r="I223" s="48"/>
      <c r="J223" s="48" t="s">
        <v>347</v>
      </c>
      <c r="K223" s="48"/>
      <c r="L223" s="48" t="s">
        <v>803</v>
      </c>
      <c r="M223" s="48" t="s">
        <v>804</v>
      </c>
      <c r="N223" s="48" t="s">
        <v>805</v>
      </c>
      <c r="O223" t="s">
        <v>843</v>
      </c>
    </row>
    <row r="224" spans="1:15" x14ac:dyDescent="0.15">
      <c r="A224" s="48">
        <v>22</v>
      </c>
      <c r="B224" s="48" t="s">
        <v>342</v>
      </c>
      <c r="C224" s="48" t="s">
        <v>81</v>
      </c>
      <c r="D224" s="48" t="s">
        <v>729</v>
      </c>
      <c r="E224" s="48" t="s">
        <v>730</v>
      </c>
      <c r="F224" s="48" t="s">
        <v>731</v>
      </c>
      <c r="G224" s="48" t="s">
        <v>485</v>
      </c>
      <c r="H224" s="48"/>
      <c r="I224" s="48"/>
      <c r="J224" s="48" t="s">
        <v>347</v>
      </c>
      <c r="K224" s="48"/>
      <c r="L224" s="48" t="s">
        <v>803</v>
      </c>
      <c r="M224" s="48" t="s">
        <v>804</v>
      </c>
      <c r="N224" s="48" t="s">
        <v>805</v>
      </c>
      <c r="O224" t="s">
        <v>843</v>
      </c>
    </row>
    <row r="225" spans="1:15" x14ac:dyDescent="0.15">
      <c r="A225" s="48">
        <v>23</v>
      </c>
      <c r="B225" s="48" t="s">
        <v>342</v>
      </c>
      <c r="C225" s="48" t="s">
        <v>81</v>
      </c>
      <c r="D225" s="48" t="s">
        <v>498</v>
      </c>
      <c r="E225" s="48" t="s">
        <v>499</v>
      </c>
      <c r="F225" s="48" t="s">
        <v>500</v>
      </c>
      <c r="G225" s="48" t="s">
        <v>501</v>
      </c>
      <c r="H225" s="48"/>
      <c r="I225" s="48"/>
      <c r="J225" s="48" t="s">
        <v>347</v>
      </c>
      <c r="K225" s="48"/>
      <c r="L225" s="48" t="s">
        <v>803</v>
      </c>
      <c r="M225" s="48" t="s">
        <v>804</v>
      </c>
      <c r="N225" s="48" t="s">
        <v>805</v>
      </c>
      <c r="O225" t="s">
        <v>843</v>
      </c>
    </row>
    <row r="226" spans="1:15" x14ac:dyDescent="0.15">
      <c r="A226" s="48">
        <v>24</v>
      </c>
      <c r="B226" s="48" t="s">
        <v>342</v>
      </c>
      <c r="C226" s="48" t="s">
        <v>81</v>
      </c>
      <c r="D226" s="48" t="s">
        <v>502</v>
      </c>
      <c r="E226" s="48" t="s">
        <v>503</v>
      </c>
      <c r="F226" s="48" t="s">
        <v>504</v>
      </c>
      <c r="G226" s="48" t="s">
        <v>505</v>
      </c>
      <c r="H226" s="48"/>
      <c r="I226" s="48"/>
      <c r="J226" s="48" t="s">
        <v>732</v>
      </c>
      <c r="K226" s="48"/>
      <c r="L226" s="48" t="s">
        <v>803</v>
      </c>
      <c r="M226" s="48" t="s">
        <v>804</v>
      </c>
      <c r="N226" s="48" t="s">
        <v>805</v>
      </c>
      <c r="O226" t="s">
        <v>843</v>
      </c>
    </row>
    <row r="227" spans="1:15" x14ac:dyDescent="0.15">
      <c r="A227" s="48">
        <v>25</v>
      </c>
      <c r="B227" s="48" t="s">
        <v>342</v>
      </c>
      <c r="C227" s="48" t="s">
        <v>81</v>
      </c>
      <c r="D227" s="48" t="s">
        <v>733</v>
      </c>
      <c r="E227" s="48" t="s">
        <v>734</v>
      </c>
      <c r="F227" s="48" t="s">
        <v>735</v>
      </c>
      <c r="G227" s="48" t="s">
        <v>472</v>
      </c>
      <c r="H227" s="48"/>
      <c r="I227" s="48"/>
      <c r="J227" s="48" t="s">
        <v>347</v>
      </c>
      <c r="K227" s="48" t="s">
        <v>549</v>
      </c>
      <c r="L227" s="48" t="s">
        <v>803</v>
      </c>
      <c r="M227" s="48" t="s">
        <v>804</v>
      </c>
      <c r="N227" s="48" t="s">
        <v>805</v>
      </c>
      <c r="O227" t="s">
        <v>843</v>
      </c>
    </row>
    <row r="228" spans="1:15" x14ac:dyDescent="0.15">
      <c r="A228" s="48">
        <v>26</v>
      </c>
      <c r="B228" s="48" t="s">
        <v>342</v>
      </c>
      <c r="C228" s="48" t="s">
        <v>81</v>
      </c>
      <c r="D228" s="48" t="s">
        <v>819</v>
      </c>
      <c r="E228" s="48" t="s">
        <v>820</v>
      </c>
      <c r="F228" s="48" t="s">
        <v>821</v>
      </c>
      <c r="G228" s="48" t="s">
        <v>414</v>
      </c>
      <c r="H228" s="48"/>
      <c r="I228" s="48"/>
      <c r="J228" s="48" t="s">
        <v>822</v>
      </c>
      <c r="K228" s="48"/>
      <c r="L228" s="48" t="s">
        <v>823</v>
      </c>
      <c r="M228" s="48" t="s">
        <v>824</v>
      </c>
      <c r="N228" s="48" t="s">
        <v>825</v>
      </c>
      <c r="O228" t="s">
        <v>843</v>
      </c>
    </row>
    <row r="229" spans="1:15" x14ac:dyDescent="0.15">
      <c r="A229" s="48">
        <v>27</v>
      </c>
      <c r="B229" s="48" t="s">
        <v>342</v>
      </c>
      <c r="C229" s="48" t="s">
        <v>81</v>
      </c>
      <c r="D229" s="48" t="s">
        <v>740</v>
      </c>
      <c r="E229" s="48" t="s">
        <v>741</v>
      </c>
      <c r="F229" s="48" t="s">
        <v>742</v>
      </c>
      <c r="G229" s="48" t="s">
        <v>481</v>
      </c>
      <c r="H229" s="48"/>
      <c r="I229" s="48"/>
      <c r="J229" s="48" t="s">
        <v>431</v>
      </c>
      <c r="K229" s="48"/>
      <c r="L229" s="48" t="s">
        <v>823</v>
      </c>
      <c r="M229" s="48" t="s">
        <v>824</v>
      </c>
      <c r="N229" s="48" t="s">
        <v>825</v>
      </c>
      <c r="O229" t="s">
        <v>843</v>
      </c>
    </row>
    <row r="230" spans="1:15" x14ac:dyDescent="0.15">
      <c r="A230" s="48">
        <v>28</v>
      </c>
      <c r="B230" s="48" t="s">
        <v>342</v>
      </c>
      <c r="C230" s="48" t="s">
        <v>81</v>
      </c>
      <c r="D230" s="48" t="s">
        <v>826</v>
      </c>
      <c r="E230" s="48" t="s">
        <v>827</v>
      </c>
      <c r="F230" s="48" t="s">
        <v>828</v>
      </c>
      <c r="G230" s="48" t="s">
        <v>514</v>
      </c>
      <c r="H230" s="48"/>
      <c r="I230" s="48"/>
      <c r="J230" s="48" t="s">
        <v>829</v>
      </c>
      <c r="K230" s="48"/>
      <c r="L230" s="48" t="s">
        <v>803</v>
      </c>
      <c r="M230" s="48" t="s">
        <v>804</v>
      </c>
      <c r="N230" s="48" t="s">
        <v>805</v>
      </c>
      <c r="O230" t="s">
        <v>843</v>
      </c>
    </row>
    <row r="231" spans="1:15" x14ac:dyDescent="0.15">
      <c r="A231" s="48">
        <v>29</v>
      </c>
      <c r="B231" s="48" t="s">
        <v>342</v>
      </c>
      <c r="C231" s="48" t="s">
        <v>81</v>
      </c>
      <c r="D231" s="48" t="s">
        <v>830</v>
      </c>
      <c r="E231" s="48" t="s">
        <v>831</v>
      </c>
      <c r="F231" s="48" t="s">
        <v>832</v>
      </c>
      <c r="G231" s="48" t="s">
        <v>376</v>
      </c>
      <c r="H231" s="48"/>
      <c r="I231" s="48"/>
      <c r="J231" s="48" t="s">
        <v>656</v>
      </c>
      <c r="K231" s="48"/>
      <c r="L231" s="48" t="s">
        <v>823</v>
      </c>
      <c r="M231" s="48" t="s">
        <v>824</v>
      </c>
      <c r="N231" s="48" t="s">
        <v>825</v>
      </c>
      <c r="O231" t="s">
        <v>843</v>
      </c>
    </row>
    <row r="232" spans="1:15" x14ac:dyDescent="0.15">
      <c r="A232" s="48">
        <v>30</v>
      </c>
      <c r="B232" s="48" t="s">
        <v>342</v>
      </c>
      <c r="C232" s="48" t="s">
        <v>81</v>
      </c>
      <c r="D232" s="48" t="s">
        <v>752</v>
      </c>
      <c r="E232" s="48" t="s">
        <v>753</v>
      </c>
      <c r="F232" s="48" t="s">
        <v>754</v>
      </c>
      <c r="G232" s="48" t="s">
        <v>401</v>
      </c>
      <c r="H232" s="48"/>
      <c r="I232" s="48"/>
      <c r="J232" s="48" t="s">
        <v>833</v>
      </c>
      <c r="K232" s="48"/>
      <c r="L232" s="48" t="s">
        <v>803</v>
      </c>
      <c r="M232" s="48" t="s">
        <v>812</v>
      </c>
      <c r="N232" s="48" t="s">
        <v>813</v>
      </c>
      <c r="O232" t="s">
        <v>843</v>
      </c>
    </row>
    <row r="233" spans="1:15" x14ac:dyDescent="0.15">
      <c r="A233" s="48">
        <v>31</v>
      </c>
      <c r="B233" s="48" t="s">
        <v>342</v>
      </c>
      <c r="C233" s="48" t="s">
        <v>81</v>
      </c>
      <c r="D233" s="48" t="s">
        <v>528</v>
      </c>
      <c r="E233" s="48" t="s">
        <v>529</v>
      </c>
      <c r="F233" s="48" t="s">
        <v>530</v>
      </c>
      <c r="G233" s="48" t="s">
        <v>531</v>
      </c>
      <c r="H233" s="48"/>
      <c r="I233" s="48"/>
      <c r="J233" s="48" t="s">
        <v>532</v>
      </c>
      <c r="K233" s="48"/>
      <c r="L233" s="48" t="s">
        <v>803</v>
      </c>
      <c r="M233" s="48" t="s">
        <v>804</v>
      </c>
      <c r="N233" s="48" t="s">
        <v>805</v>
      </c>
      <c r="O233" t="s">
        <v>843</v>
      </c>
    </row>
    <row r="234" spans="1:15" x14ac:dyDescent="0.15">
      <c r="A234" s="48">
        <v>32</v>
      </c>
      <c r="B234" s="48" t="s">
        <v>342</v>
      </c>
      <c r="C234" s="48" t="s">
        <v>81</v>
      </c>
      <c r="D234" s="48" t="s">
        <v>537</v>
      </c>
      <c r="E234" s="48" t="s">
        <v>538</v>
      </c>
      <c r="F234" s="48" t="s">
        <v>539</v>
      </c>
      <c r="G234" s="48" t="s">
        <v>540</v>
      </c>
      <c r="H234" s="48"/>
      <c r="I234" s="48"/>
      <c r="J234" s="48" t="s">
        <v>541</v>
      </c>
      <c r="K234" s="48"/>
      <c r="L234" s="48" t="s">
        <v>803</v>
      </c>
      <c r="M234" s="48" t="s">
        <v>804</v>
      </c>
      <c r="N234" s="48" t="s">
        <v>805</v>
      </c>
      <c r="O234" t="s">
        <v>843</v>
      </c>
    </row>
    <row r="235" spans="1:15" x14ac:dyDescent="0.15">
      <c r="A235" s="48">
        <v>33</v>
      </c>
      <c r="B235" s="48" t="s">
        <v>342</v>
      </c>
      <c r="C235" s="48" t="s">
        <v>81</v>
      </c>
      <c r="D235" s="48" t="s">
        <v>545</v>
      </c>
      <c r="E235" s="48" t="s">
        <v>546</v>
      </c>
      <c r="F235" s="48" t="s">
        <v>547</v>
      </c>
      <c r="G235" s="48" t="s">
        <v>354</v>
      </c>
      <c r="H235" s="48"/>
      <c r="I235" s="48"/>
      <c r="J235" s="48" t="s">
        <v>548</v>
      </c>
      <c r="K235" s="48" t="s">
        <v>549</v>
      </c>
      <c r="L235" s="48" t="s">
        <v>806</v>
      </c>
      <c r="M235" s="48" t="s">
        <v>807</v>
      </c>
      <c r="N235" s="48" t="s">
        <v>808</v>
      </c>
      <c r="O235" t="s">
        <v>843</v>
      </c>
    </row>
    <row r="236" spans="1:15" x14ac:dyDescent="0.15">
      <c r="A236" s="48">
        <v>34</v>
      </c>
      <c r="B236" s="48" t="s">
        <v>342</v>
      </c>
      <c r="C236" s="48" t="s">
        <v>81</v>
      </c>
      <c r="D236" s="48" t="s">
        <v>834</v>
      </c>
      <c r="E236" s="48" t="s">
        <v>835</v>
      </c>
      <c r="F236" s="48" t="s">
        <v>836</v>
      </c>
      <c r="G236" s="48" t="s">
        <v>414</v>
      </c>
      <c r="H236" s="48"/>
      <c r="I236" s="48"/>
      <c r="J236" s="48" t="s">
        <v>837</v>
      </c>
      <c r="K236" s="48" t="s">
        <v>549</v>
      </c>
      <c r="L236" s="48" t="s">
        <v>803</v>
      </c>
      <c r="M236" s="48" t="s">
        <v>804</v>
      </c>
      <c r="N236" s="48" t="s">
        <v>805</v>
      </c>
      <c r="O236" t="s">
        <v>843</v>
      </c>
    </row>
    <row r="237" spans="1:15" x14ac:dyDescent="0.15">
      <c r="A237" s="48">
        <v>35</v>
      </c>
      <c r="B237" s="48" t="s">
        <v>342</v>
      </c>
      <c r="C237" s="48" t="s">
        <v>81</v>
      </c>
      <c r="D237" s="48" t="s">
        <v>834</v>
      </c>
      <c r="E237" s="48" t="s">
        <v>835</v>
      </c>
      <c r="F237" s="48" t="s">
        <v>836</v>
      </c>
      <c r="G237" s="48" t="s">
        <v>414</v>
      </c>
      <c r="H237" s="48"/>
      <c r="I237" s="48"/>
      <c r="J237" s="48" t="s">
        <v>431</v>
      </c>
      <c r="K237" s="48" t="s">
        <v>549</v>
      </c>
      <c r="L237" s="48" t="s">
        <v>803</v>
      </c>
      <c r="M237" s="48" t="s">
        <v>804</v>
      </c>
      <c r="N237" s="48" t="s">
        <v>805</v>
      </c>
      <c r="O237" t="s">
        <v>843</v>
      </c>
    </row>
    <row r="238" spans="1:15" x14ac:dyDescent="0.15">
      <c r="A238" s="48">
        <v>36</v>
      </c>
      <c r="B238" s="48" t="s">
        <v>342</v>
      </c>
      <c r="C238" s="48" t="s">
        <v>81</v>
      </c>
      <c r="D238" s="48" t="s">
        <v>760</v>
      </c>
      <c r="E238" s="48" t="s">
        <v>761</v>
      </c>
      <c r="F238" s="48" t="s">
        <v>762</v>
      </c>
      <c r="G238" s="48" t="s">
        <v>414</v>
      </c>
      <c r="H238" s="48"/>
      <c r="I238" s="48"/>
      <c r="J238" s="48" t="s">
        <v>763</v>
      </c>
      <c r="K238" s="48"/>
      <c r="L238" s="48" t="s">
        <v>806</v>
      </c>
      <c r="M238" s="48" t="s">
        <v>807</v>
      </c>
      <c r="N238" s="48" t="s">
        <v>808</v>
      </c>
      <c r="O238" t="s">
        <v>843</v>
      </c>
    </row>
    <row r="239" spans="1:15" x14ac:dyDescent="0.15">
      <c r="A239" s="48">
        <v>37</v>
      </c>
      <c r="B239" s="48" t="s">
        <v>342</v>
      </c>
      <c r="C239" s="48" t="s">
        <v>81</v>
      </c>
      <c r="D239" s="48" t="s">
        <v>554</v>
      </c>
      <c r="E239" s="48" t="s">
        <v>555</v>
      </c>
      <c r="F239" s="48" t="s">
        <v>556</v>
      </c>
      <c r="G239" s="48" t="s">
        <v>354</v>
      </c>
      <c r="H239" s="48"/>
      <c r="I239" s="48"/>
      <c r="J239" s="48" t="s">
        <v>557</v>
      </c>
      <c r="K239" s="48"/>
      <c r="L239" s="48" t="s">
        <v>803</v>
      </c>
      <c r="M239" s="48" t="s">
        <v>804</v>
      </c>
      <c r="N239" s="48" t="s">
        <v>805</v>
      </c>
      <c r="O239" t="s">
        <v>843</v>
      </c>
    </row>
    <row r="240" spans="1:15" x14ac:dyDescent="0.15">
      <c r="A240" s="48">
        <v>38</v>
      </c>
      <c r="B240" s="48" t="s">
        <v>342</v>
      </c>
      <c r="C240" s="48" t="s">
        <v>81</v>
      </c>
      <c r="D240" s="48" t="s">
        <v>765</v>
      </c>
      <c r="E240" s="48" t="s">
        <v>766</v>
      </c>
      <c r="F240" s="48" t="s">
        <v>767</v>
      </c>
      <c r="G240" s="48" t="s">
        <v>565</v>
      </c>
      <c r="H240" s="48"/>
      <c r="I240" s="48"/>
      <c r="J240" s="48" t="s">
        <v>541</v>
      </c>
      <c r="K240" s="48"/>
      <c r="L240" s="48" t="s">
        <v>803</v>
      </c>
      <c r="M240" s="48" t="s">
        <v>804</v>
      </c>
      <c r="N240" s="48" t="s">
        <v>805</v>
      </c>
      <c r="O240" t="s">
        <v>843</v>
      </c>
    </row>
    <row r="241" spans="1:15" x14ac:dyDescent="0.15">
      <c r="A241" s="48">
        <v>39</v>
      </c>
      <c r="B241" s="48" t="s">
        <v>342</v>
      </c>
      <c r="C241" s="48" t="s">
        <v>81</v>
      </c>
      <c r="D241" s="48" t="s">
        <v>768</v>
      </c>
      <c r="E241" s="48" t="s">
        <v>769</v>
      </c>
      <c r="F241" s="48" t="s">
        <v>770</v>
      </c>
      <c r="G241" s="48" t="s">
        <v>414</v>
      </c>
      <c r="H241" s="48"/>
      <c r="I241" s="48"/>
      <c r="J241" s="48" t="s">
        <v>771</v>
      </c>
      <c r="K241" s="48"/>
      <c r="L241" s="48" t="s">
        <v>803</v>
      </c>
      <c r="M241" s="48" t="s">
        <v>804</v>
      </c>
      <c r="N241" s="48" t="s">
        <v>805</v>
      </c>
      <c r="O241" t="s">
        <v>843</v>
      </c>
    </row>
    <row r="242" spans="1:15" x14ac:dyDescent="0.15">
      <c r="A242" s="48">
        <v>40</v>
      </c>
      <c r="B242" s="48" t="s">
        <v>342</v>
      </c>
      <c r="C242" s="48" t="s">
        <v>81</v>
      </c>
      <c r="D242" s="48" t="s">
        <v>772</v>
      </c>
      <c r="E242" s="48" t="s">
        <v>773</v>
      </c>
      <c r="F242" s="48" t="s">
        <v>774</v>
      </c>
      <c r="G242" s="48" t="s">
        <v>381</v>
      </c>
      <c r="H242" s="48"/>
      <c r="I242" s="48"/>
      <c r="J242" s="48" t="s">
        <v>838</v>
      </c>
      <c r="K242" s="48"/>
      <c r="L242" s="48" t="s">
        <v>803</v>
      </c>
      <c r="M242" s="48" t="s">
        <v>804</v>
      </c>
      <c r="N242" s="48" t="s">
        <v>805</v>
      </c>
      <c r="O242" t="s">
        <v>843</v>
      </c>
    </row>
    <row r="243" spans="1:15" x14ac:dyDescent="0.15">
      <c r="A243" s="48">
        <v>41</v>
      </c>
      <c r="B243" s="48" t="s">
        <v>342</v>
      </c>
      <c r="C243" s="48" t="s">
        <v>81</v>
      </c>
      <c r="D243" s="48" t="s">
        <v>612</v>
      </c>
      <c r="E243" s="48" t="s">
        <v>613</v>
      </c>
      <c r="F243" s="48" t="s">
        <v>614</v>
      </c>
      <c r="G243" s="48" t="s">
        <v>362</v>
      </c>
      <c r="H243" s="48"/>
      <c r="I243" s="48"/>
      <c r="J243" s="48" t="s">
        <v>839</v>
      </c>
      <c r="K243" s="48"/>
      <c r="L243" s="48" t="s">
        <v>806</v>
      </c>
      <c r="M243" s="48" t="s">
        <v>807</v>
      </c>
      <c r="N243" s="48" t="s">
        <v>808</v>
      </c>
      <c r="O243" t="s">
        <v>843</v>
      </c>
    </row>
    <row r="244" spans="1:15" x14ac:dyDescent="0.15">
      <c r="A244" s="48">
        <v>42</v>
      </c>
      <c r="B244" s="48" t="s">
        <v>342</v>
      </c>
      <c r="C244" s="48" t="s">
        <v>81</v>
      </c>
      <c r="D244" s="48" t="s">
        <v>617</v>
      </c>
      <c r="E244" s="48" t="s">
        <v>618</v>
      </c>
      <c r="F244" s="48" t="s">
        <v>619</v>
      </c>
      <c r="G244" s="48" t="s">
        <v>443</v>
      </c>
      <c r="H244" s="48"/>
      <c r="I244" s="48"/>
      <c r="J244" s="48" t="s">
        <v>347</v>
      </c>
      <c r="K244" s="48"/>
      <c r="L244" s="48" t="s">
        <v>806</v>
      </c>
      <c r="M244" s="48" t="s">
        <v>807</v>
      </c>
      <c r="N244" s="48" t="s">
        <v>808</v>
      </c>
      <c r="O244" t="s">
        <v>843</v>
      </c>
    </row>
    <row r="245" spans="1:15" x14ac:dyDescent="0.15">
      <c r="A245" s="48">
        <v>43</v>
      </c>
      <c r="B245" s="48" t="s">
        <v>342</v>
      </c>
      <c r="C245" s="48" t="s">
        <v>81</v>
      </c>
      <c r="D245" s="48" t="s">
        <v>624</v>
      </c>
      <c r="E245" s="48" t="s">
        <v>625</v>
      </c>
      <c r="F245" s="48" t="s">
        <v>626</v>
      </c>
      <c r="G245" s="48" t="s">
        <v>438</v>
      </c>
      <c r="H245" s="48"/>
      <c r="I245" s="48"/>
      <c r="J245" s="48" t="s">
        <v>347</v>
      </c>
      <c r="K245" s="48"/>
      <c r="L245" s="48" t="s">
        <v>840</v>
      </c>
      <c r="M245" s="48" t="s">
        <v>841</v>
      </c>
      <c r="N245" s="48" t="s">
        <v>842</v>
      </c>
      <c r="O245" t="s">
        <v>843</v>
      </c>
    </row>
    <row r="246" spans="1:15" x14ac:dyDescent="0.15">
      <c r="A246" s="48">
        <v>44</v>
      </c>
      <c r="B246" s="48" t="s">
        <v>342</v>
      </c>
      <c r="C246" s="48" t="s">
        <v>81</v>
      </c>
      <c r="D246" s="48" t="s">
        <v>798</v>
      </c>
      <c r="E246" s="48" t="s">
        <v>799</v>
      </c>
      <c r="F246" s="48" t="s">
        <v>800</v>
      </c>
      <c r="G246" s="48" t="s">
        <v>485</v>
      </c>
      <c r="H246" s="48"/>
      <c r="I246" s="48"/>
      <c r="J246" s="48" t="s">
        <v>801</v>
      </c>
      <c r="K246" s="48"/>
      <c r="L246" s="48" t="s">
        <v>803</v>
      </c>
      <c r="M246" s="48" t="s">
        <v>804</v>
      </c>
      <c r="N246" s="48" t="s">
        <v>805</v>
      </c>
      <c r="O246" t="s">
        <v>843</v>
      </c>
    </row>
    <row r="247" spans="1:15" x14ac:dyDescent="0.15">
      <c r="A247" s="48">
        <v>45</v>
      </c>
      <c r="B247" s="48" t="s">
        <v>342</v>
      </c>
      <c r="C247" s="48" t="s">
        <v>81</v>
      </c>
      <c r="D247" s="48" t="s">
        <v>627</v>
      </c>
      <c r="E247" s="48" t="s">
        <v>628</v>
      </c>
      <c r="F247" s="48" t="s">
        <v>629</v>
      </c>
      <c r="G247" s="48" t="s">
        <v>630</v>
      </c>
      <c r="H247" s="48"/>
      <c r="I247" s="48"/>
      <c r="J247" s="48" t="s">
        <v>634</v>
      </c>
      <c r="K247" s="48"/>
      <c r="L247" s="48" t="s">
        <v>806</v>
      </c>
      <c r="M247" s="48" t="s">
        <v>807</v>
      </c>
      <c r="N247" s="48" t="s">
        <v>808</v>
      </c>
      <c r="O247" t="s">
        <v>843</v>
      </c>
    </row>
    <row r="248" spans="1:15" x14ac:dyDescent="0.15">
      <c r="A248" s="48">
        <v>46</v>
      </c>
      <c r="B248" s="48" t="s">
        <v>342</v>
      </c>
      <c r="C248" s="48" t="s">
        <v>81</v>
      </c>
      <c r="D248" s="48" t="s">
        <v>635</v>
      </c>
      <c r="E248" s="48" t="s">
        <v>636</v>
      </c>
      <c r="F248" s="48" t="s">
        <v>637</v>
      </c>
      <c r="G248" s="48" t="s">
        <v>638</v>
      </c>
      <c r="H248" s="48"/>
      <c r="I248" s="48"/>
      <c r="J248" s="48" t="s">
        <v>510</v>
      </c>
      <c r="K248" s="48"/>
      <c r="L248" s="48" t="s">
        <v>803</v>
      </c>
      <c r="M248" s="48" t="s">
        <v>804</v>
      </c>
      <c r="N248" s="48" t="s">
        <v>805</v>
      </c>
      <c r="O248" t="s">
        <v>843</v>
      </c>
    </row>
    <row r="249" spans="1:15" x14ac:dyDescent="0.15">
      <c r="A249" s="48">
        <v>1</v>
      </c>
      <c r="B249" s="48" t="s">
        <v>342</v>
      </c>
      <c r="C249" s="48" t="s">
        <v>81</v>
      </c>
      <c r="D249" s="48" t="s">
        <v>844</v>
      </c>
      <c r="E249" s="48" t="s">
        <v>845</v>
      </c>
      <c r="F249" s="48" t="s">
        <v>846</v>
      </c>
      <c r="G249" s="48" t="s">
        <v>847</v>
      </c>
      <c r="H249" s="48"/>
      <c r="I249" s="48"/>
      <c r="J249" s="48" t="s">
        <v>848</v>
      </c>
      <c r="K249" s="48"/>
      <c r="L249" s="48" t="s">
        <v>849</v>
      </c>
      <c r="M249" s="48" t="s">
        <v>849</v>
      </c>
      <c r="N249" s="48" t="s">
        <v>850</v>
      </c>
      <c r="O249" t="s">
        <v>885</v>
      </c>
    </row>
    <row r="250" spans="1:15" x14ac:dyDescent="0.15">
      <c r="A250" s="48">
        <v>2</v>
      </c>
      <c r="B250" s="48" t="s">
        <v>342</v>
      </c>
      <c r="C250" s="48" t="s">
        <v>81</v>
      </c>
      <c r="D250" s="48" t="s">
        <v>851</v>
      </c>
      <c r="E250" s="48" t="s">
        <v>852</v>
      </c>
      <c r="F250" s="48" t="s">
        <v>853</v>
      </c>
      <c r="G250" s="48" t="s">
        <v>410</v>
      </c>
      <c r="H250" s="48"/>
      <c r="I250" s="48"/>
      <c r="J250" s="48" t="s">
        <v>656</v>
      </c>
      <c r="K250" s="48"/>
      <c r="L250" s="48" t="s">
        <v>854</v>
      </c>
      <c r="M250" s="48" t="s">
        <v>854</v>
      </c>
      <c r="N250" s="48" t="s">
        <v>855</v>
      </c>
      <c r="O250" t="s">
        <v>885</v>
      </c>
    </row>
    <row r="251" spans="1:15" x14ac:dyDescent="0.15">
      <c r="A251" s="48">
        <v>3</v>
      </c>
      <c r="B251" s="48" t="s">
        <v>342</v>
      </c>
      <c r="C251" s="48" t="s">
        <v>81</v>
      </c>
      <c r="D251" s="48" t="s">
        <v>856</v>
      </c>
      <c r="E251" s="48" t="s">
        <v>857</v>
      </c>
      <c r="F251" s="48" t="s">
        <v>858</v>
      </c>
      <c r="G251" s="48" t="s">
        <v>472</v>
      </c>
      <c r="H251" s="48"/>
      <c r="I251" s="48"/>
      <c r="J251" s="48" t="s">
        <v>859</v>
      </c>
      <c r="K251" s="48"/>
      <c r="L251" s="48" t="s">
        <v>860</v>
      </c>
      <c r="M251" s="48" t="s">
        <v>861</v>
      </c>
      <c r="N251" s="48" t="s">
        <v>862</v>
      </c>
      <c r="O251" t="s">
        <v>885</v>
      </c>
    </row>
    <row r="252" spans="1:15" x14ac:dyDescent="0.15">
      <c r="A252" s="48">
        <v>4</v>
      </c>
      <c r="B252" s="48" t="s">
        <v>342</v>
      </c>
      <c r="C252" s="48" t="s">
        <v>81</v>
      </c>
      <c r="D252" s="48" t="s">
        <v>863</v>
      </c>
      <c r="E252" s="48" t="s">
        <v>864</v>
      </c>
      <c r="F252" s="48" t="s">
        <v>865</v>
      </c>
      <c r="G252" s="48" t="s">
        <v>410</v>
      </c>
      <c r="H252" s="48"/>
      <c r="I252" s="48"/>
      <c r="J252" s="48" t="s">
        <v>541</v>
      </c>
      <c r="K252" s="48"/>
      <c r="L252" s="48" t="s">
        <v>860</v>
      </c>
      <c r="M252" s="48" t="s">
        <v>861</v>
      </c>
      <c r="N252" s="48" t="s">
        <v>862</v>
      </c>
      <c r="O252" t="s">
        <v>885</v>
      </c>
    </row>
    <row r="253" spans="1:15" x14ac:dyDescent="0.15">
      <c r="A253" s="48">
        <v>5</v>
      </c>
      <c r="B253" s="48" t="s">
        <v>342</v>
      </c>
      <c r="C253" s="48" t="s">
        <v>81</v>
      </c>
      <c r="D253" s="48" t="s">
        <v>866</v>
      </c>
      <c r="E253" s="48" t="s">
        <v>867</v>
      </c>
      <c r="F253" s="48" t="s">
        <v>868</v>
      </c>
      <c r="G253" s="48" t="s">
        <v>381</v>
      </c>
      <c r="H253" s="48"/>
      <c r="I253" s="48"/>
      <c r="J253" s="48" t="s">
        <v>541</v>
      </c>
      <c r="K253" s="48"/>
      <c r="L253" s="48" t="s">
        <v>860</v>
      </c>
      <c r="M253" s="48" t="s">
        <v>861</v>
      </c>
      <c r="N253" s="48" t="s">
        <v>862</v>
      </c>
      <c r="O253" t="s">
        <v>885</v>
      </c>
    </row>
    <row r="254" spans="1:15" x14ac:dyDescent="0.15">
      <c r="A254" s="48">
        <v>6</v>
      </c>
      <c r="B254" s="48" t="s">
        <v>342</v>
      </c>
      <c r="C254" s="48" t="s">
        <v>81</v>
      </c>
      <c r="D254" s="48" t="s">
        <v>869</v>
      </c>
      <c r="E254" s="48" t="s">
        <v>867</v>
      </c>
      <c r="F254" s="48" t="s">
        <v>870</v>
      </c>
      <c r="G254" s="48" t="s">
        <v>505</v>
      </c>
      <c r="H254" s="48"/>
      <c r="I254" s="48"/>
      <c r="J254" s="48" t="s">
        <v>779</v>
      </c>
      <c r="K254" s="48"/>
      <c r="L254" s="48" t="s">
        <v>871</v>
      </c>
      <c r="M254" s="48" t="s">
        <v>872</v>
      </c>
      <c r="N254" s="48" t="s">
        <v>873</v>
      </c>
      <c r="O254" t="s">
        <v>885</v>
      </c>
    </row>
    <row r="255" spans="1:15" x14ac:dyDescent="0.15">
      <c r="A255" s="48">
        <v>7</v>
      </c>
      <c r="B255" s="48" t="s">
        <v>342</v>
      </c>
      <c r="C255" s="48" t="s">
        <v>81</v>
      </c>
      <c r="D255" s="48" t="s">
        <v>874</v>
      </c>
      <c r="E255" s="48" t="s">
        <v>875</v>
      </c>
      <c r="F255" s="48" t="s">
        <v>876</v>
      </c>
      <c r="G255" s="48" t="s">
        <v>438</v>
      </c>
      <c r="H255" s="48"/>
      <c r="I255" s="48"/>
      <c r="J255" s="48" t="s">
        <v>877</v>
      </c>
      <c r="K255" s="48"/>
      <c r="L255" s="48" t="s">
        <v>860</v>
      </c>
      <c r="M255" s="48" t="s">
        <v>861</v>
      </c>
      <c r="N255" s="48" t="s">
        <v>862</v>
      </c>
      <c r="O255" t="s">
        <v>885</v>
      </c>
    </row>
    <row r="256" spans="1:15" x14ac:dyDescent="0.15">
      <c r="A256" s="48">
        <v>8</v>
      </c>
      <c r="B256" s="48" t="s">
        <v>342</v>
      </c>
      <c r="C256" s="48" t="s">
        <v>81</v>
      </c>
      <c r="D256" s="48" t="s">
        <v>878</v>
      </c>
      <c r="E256" s="48" t="s">
        <v>879</v>
      </c>
      <c r="F256" s="48" t="s">
        <v>880</v>
      </c>
      <c r="G256" s="48" t="s">
        <v>485</v>
      </c>
      <c r="H256" s="48"/>
      <c r="I256" s="48"/>
      <c r="J256" s="48" t="s">
        <v>677</v>
      </c>
      <c r="K256" s="48"/>
      <c r="L256" s="48" t="s">
        <v>860</v>
      </c>
      <c r="M256" s="48" t="s">
        <v>861</v>
      </c>
      <c r="N256" s="48" t="s">
        <v>862</v>
      </c>
      <c r="O256" t="s">
        <v>885</v>
      </c>
    </row>
    <row r="257" spans="1:15" x14ac:dyDescent="0.15">
      <c r="A257" s="48">
        <v>9</v>
      </c>
      <c r="B257" s="48" t="s">
        <v>342</v>
      </c>
      <c r="C257" s="48" t="s">
        <v>81</v>
      </c>
      <c r="D257" s="48" t="s">
        <v>562</v>
      </c>
      <c r="E257" s="48" t="s">
        <v>563</v>
      </c>
      <c r="F257" s="48" t="s">
        <v>564</v>
      </c>
      <c r="G257" s="48" t="s">
        <v>565</v>
      </c>
      <c r="H257" s="48"/>
      <c r="I257" s="48"/>
      <c r="J257" s="48" t="s">
        <v>553</v>
      </c>
      <c r="K257" s="48"/>
      <c r="L257" s="48" t="s">
        <v>860</v>
      </c>
      <c r="M257" s="48" t="s">
        <v>861</v>
      </c>
      <c r="N257" s="48" t="s">
        <v>862</v>
      </c>
      <c r="O257" t="s">
        <v>885</v>
      </c>
    </row>
    <row r="258" spans="1:15" x14ac:dyDescent="0.15">
      <c r="A258" s="48">
        <v>10</v>
      </c>
      <c r="B258" s="48" t="s">
        <v>342</v>
      </c>
      <c r="C258" s="48" t="s">
        <v>81</v>
      </c>
      <c r="D258" s="48" t="s">
        <v>881</v>
      </c>
      <c r="E258" s="48" t="s">
        <v>882</v>
      </c>
      <c r="F258" s="48" t="s">
        <v>883</v>
      </c>
      <c r="G258" s="48" t="s">
        <v>481</v>
      </c>
      <c r="H258" s="48"/>
      <c r="I258" s="48"/>
      <c r="J258" s="48" t="s">
        <v>884</v>
      </c>
      <c r="K258" s="48"/>
      <c r="L258" s="48" t="s">
        <v>860</v>
      </c>
      <c r="M258" s="48" t="s">
        <v>861</v>
      </c>
      <c r="N258" s="48" t="s">
        <v>862</v>
      </c>
      <c r="O258" t="s">
        <v>885</v>
      </c>
    </row>
    <row r="259" spans="1:15" x14ac:dyDescent="0.15">
      <c r="A259" s="48">
        <v>11</v>
      </c>
      <c r="B259" s="48" t="s">
        <v>342</v>
      </c>
      <c r="C259" s="48" t="s">
        <v>81</v>
      </c>
      <c r="D259" s="48" t="s">
        <v>798</v>
      </c>
      <c r="E259" s="48" t="s">
        <v>799</v>
      </c>
      <c r="F259" s="48" t="s">
        <v>800</v>
      </c>
      <c r="G259" s="48" t="s">
        <v>485</v>
      </c>
      <c r="H259" s="48"/>
      <c r="I259" s="48"/>
      <c r="J259" s="48" t="s">
        <v>801</v>
      </c>
      <c r="K259" s="48"/>
      <c r="L259" s="48" t="s">
        <v>849</v>
      </c>
      <c r="M259" s="48" t="s">
        <v>849</v>
      </c>
      <c r="N259" s="48" t="s">
        <v>850</v>
      </c>
      <c r="O259" t="s">
        <v>885</v>
      </c>
    </row>
    <row r="260" spans="1:15" x14ac:dyDescent="0.15">
      <c r="A260" s="48">
        <v>1</v>
      </c>
      <c r="B260" s="48" t="s">
        <v>342</v>
      </c>
      <c r="C260" s="48" t="s">
        <v>81</v>
      </c>
      <c r="D260" s="48" t="s">
        <v>886</v>
      </c>
      <c r="E260" s="48" t="s">
        <v>887</v>
      </c>
      <c r="F260" s="48" t="s">
        <v>888</v>
      </c>
      <c r="G260" s="48" t="s">
        <v>889</v>
      </c>
      <c r="H260" s="48"/>
      <c r="I260" s="48"/>
      <c r="J260" s="48" t="s">
        <v>890</v>
      </c>
      <c r="K260" s="48"/>
      <c r="L260" s="48"/>
      <c r="M260" s="48" t="s">
        <v>891</v>
      </c>
      <c r="N260" s="48" t="s">
        <v>892</v>
      </c>
      <c r="O260" t="s">
        <v>1104</v>
      </c>
    </row>
    <row r="261" spans="1:15" x14ac:dyDescent="0.15">
      <c r="A261" s="48">
        <v>2</v>
      </c>
      <c r="B261" s="48" t="s">
        <v>342</v>
      </c>
      <c r="C261" s="48" t="s">
        <v>81</v>
      </c>
      <c r="D261" s="48" t="s">
        <v>893</v>
      </c>
      <c r="E261" s="48" t="s">
        <v>894</v>
      </c>
      <c r="F261" s="48" t="s">
        <v>895</v>
      </c>
      <c r="G261" s="48" t="s">
        <v>896</v>
      </c>
      <c r="H261" s="48"/>
      <c r="I261" s="48"/>
      <c r="J261" s="48" t="s">
        <v>656</v>
      </c>
      <c r="K261" s="48"/>
      <c r="L261" s="48"/>
      <c r="M261" s="48" t="s">
        <v>891</v>
      </c>
      <c r="N261" s="48" t="s">
        <v>892</v>
      </c>
      <c r="O261" t="s">
        <v>1104</v>
      </c>
    </row>
    <row r="262" spans="1:15" x14ac:dyDescent="0.15">
      <c r="A262" s="48">
        <v>3</v>
      </c>
      <c r="B262" s="48" t="s">
        <v>342</v>
      </c>
      <c r="C262" s="48" t="s">
        <v>81</v>
      </c>
      <c r="D262" s="48" t="s">
        <v>897</v>
      </c>
      <c r="E262" s="48" t="s">
        <v>898</v>
      </c>
      <c r="F262" s="48" t="s">
        <v>899</v>
      </c>
      <c r="G262" s="48" t="s">
        <v>900</v>
      </c>
      <c r="H262" s="48" t="s">
        <v>363</v>
      </c>
      <c r="I262" s="48"/>
      <c r="J262" s="48" t="s">
        <v>901</v>
      </c>
      <c r="K262" s="48"/>
      <c r="L262" s="48"/>
      <c r="M262" s="48" t="s">
        <v>902</v>
      </c>
      <c r="N262" s="48" t="s">
        <v>903</v>
      </c>
      <c r="O262" t="s">
        <v>1104</v>
      </c>
    </row>
    <row r="263" spans="1:15" x14ac:dyDescent="0.15">
      <c r="A263" s="48">
        <v>4</v>
      </c>
      <c r="B263" s="48" t="s">
        <v>342</v>
      </c>
      <c r="C263" s="48" t="s">
        <v>81</v>
      </c>
      <c r="D263" s="48" t="s">
        <v>355</v>
      </c>
      <c r="E263" s="48" t="s">
        <v>356</v>
      </c>
      <c r="F263" s="48" t="s">
        <v>357</v>
      </c>
      <c r="G263" s="48" t="s">
        <v>354</v>
      </c>
      <c r="H263" s="48" t="s">
        <v>358</v>
      </c>
      <c r="I263" s="48"/>
      <c r="J263" s="48" t="s">
        <v>358</v>
      </c>
      <c r="K263" s="48"/>
      <c r="L263" s="48"/>
      <c r="M263" s="48" t="s">
        <v>902</v>
      </c>
      <c r="N263" s="48" t="s">
        <v>903</v>
      </c>
      <c r="O263" t="s">
        <v>1104</v>
      </c>
    </row>
    <row r="264" spans="1:15" x14ac:dyDescent="0.15">
      <c r="A264" s="48">
        <v>5</v>
      </c>
      <c r="B264" s="48" t="s">
        <v>342</v>
      </c>
      <c r="C264" s="48" t="s">
        <v>81</v>
      </c>
      <c r="D264" s="48" t="s">
        <v>904</v>
      </c>
      <c r="E264" s="48" t="s">
        <v>905</v>
      </c>
      <c r="F264" s="48" t="s">
        <v>906</v>
      </c>
      <c r="G264" s="48" t="s">
        <v>907</v>
      </c>
      <c r="H264" s="48"/>
      <c r="I264" s="48"/>
      <c r="J264" s="48" t="s">
        <v>890</v>
      </c>
      <c r="K264" s="48"/>
      <c r="L264" s="48"/>
      <c r="M264" s="48" t="s">
        <v>908</v>
      </c>
      <c r="N264" s="48" t="s">
        <v>909</v>
      </c>
      <c r="O264" t="s">
        <v>1104</v>
      </c>
    </row>
    <row r="265" spans="1:15" x14ac:dyDescent="0.15">
      <c r="A265" s="48">
        <v>6</v>
      </c>
      <c r="B265" s="48" t="s">
        <v>342</v>
      </c>
      <c r="C265" s="48" t="s">
        <v>81</v>
      </c>
      <c r="D265" s="48" t="s">
        <v>359</v>
      </c>
      <c r="E265" s="48" t="s">
        <v>360</v>
      </c>
      <c r="F265" s="48" t="s">
        <v>361</v>
      </c>
      <c r="G265" s="48" t="s">
        <v>362</v>
      </c>
      <c r="H265" s="48" t="s">
        <v>363</v>
      </c>
      <c r="I265" s="48"/>
      <c r="J265" s="48" t="s">
        <v>363</v>
      </c>
      <c r="K265" s="48"/>
      <c r="L265" s="48"/>
      <c r="M265" s="48" t="s">
        <v>902</v>
      </c>
      <c r="N265" s="48" t="s">
        <v>903</v>
      </c>
      <c r="O265" t="s">
        <v>1104</v>
      </c>
    </row>
    <row r="266" spans="1:15" x14ac:dyDescent="0.15">
      <c r="A266" s="48">
        <v>7</v>
      </c>
      <c r="B266" s="48" t="s">
        <v>342</v>
      </c>
      <c r="C266" s="48" t="s">
        <v>81</v>
      </c>
      <c r="D266" s="48" t="s">
        <v>910</v>
      </c>
      <c r="E266" s="48" t="s">
        <v>911</v>
      </c>
      <c r="F266" s="48" t="s">
        <v>912</v>
      </c>
      <c r="G266" s="48" t="s">
        <v>913</v>
      </c>
      <c r="H266" s="48" t="s">
        <v>914</v>
      </c>
      <c r="I266" s="48"/>
      <c r="J266" s="48" t="s">
        <v>914</v>
      </c>
      <c r="K266" s="48"/>
      <c r="L266" s="48"/>
      <c r="M266" s="48" t="s">
        <v>891</v>
      </c>
      <c r="N266" s="48" t="s">
        <v>892</v>
      </c>
      <c r="O266" t="s">
        <v>1104</v>
      </c>
    </row>
    <row r="267" spans="1:15" x14ac:dyDescent="0.15">
      <c r="A267" s="48">
        <v>8</v>
      </c>
      <c r="B267" s="48" t="s">
        <v>342</v>
      </c>
      <c r="C267" s="48" t="s">
        <v>81</v>
      </c>
      <c r="D267" s="48" t="s">
        <v>915</v>
      </c>
      <c r="E267" s="48" t="s">
        <v>916</v>
      </c>
      <c r="F267" s="48" t="s">
        <v>392</v>
      </c>
      <c r="G267" s="48" t="s">
        <v>917</v>
      </c>
      <c r="H267" s="48"/>
      <c r="I267" s="48"/>
      <c r="J267" s="48" t="s">
        <v>918</v>
      </c>
      <c r="K267" s="48"/>
      <c r="L267" s="48"/>
      <c r="M267" s="48" t="s">
        <v>902</v>
      </c>
      <c r="N267" s="48" t="s">
        <v>903</v>
      </c>
      <c r="O267" t="s">
        <v>1104</v>
      </c>
    </row>
    <row r="268" spans="1:15" x14ac:dyDescent="0.15">
      <c r="A268" s="48">
        <v>9</v>
      </c>
      <c r="B268" s="48" t="s">
        <v>342</v>
      </c>
      <c r="C268" s="48" t="s">
        <v>81</v>
      </c>
      <c r="D268" s="48" t="s">
        <v>919</v>
      </c>
      <c r="E268" s="48" t="s">
        <v>920</v>
      </c>
      <c r="F268" s="48" t="s">
        <v>921</v>
      </c>
      <c r="G268" s="48" t="s">
        <v>414</v>
      </c>
      <c r="H268" s="48"/>
      <c r="I268" s="48"/>
      <c r="J268" s="48" t="s">
        <v>922</v>
      </c>
      <c r="K268" s="48"/>
      <c r="L268" s="48"/>
      <c r="M268" s="48" t="s">
        <v>902</v>
      </c>
      <c r="N268" s="48" t="s">
        <v>903</v>
      </c>
      <c r="O268" t="s">
        <v>1104</v>
      </c>
    </row>
    <row r="269" spans="1:15" x14ac:dyDescent="0.15">
      <c r="A269" s="48">
        <v>10</v>
      </c>
      <c r="B269" s="48" t="s">
        <v>342</v>
      </c>
      <c r="C269" s="48" t="s">
        <v>81</v>
      </c>
      <c r="D269" s="48" t="s">
        <v>923</v>
      </c>
      <c r="E269" s="48" t="s">
        <v>924</v>
      </c>
      <c r="F269" s="48" t="s">
        <v>925</v>
      </c>
      <c r="G269" s="48" t="s">
        <v>354</v>
      </c>
      <c r="H269" s="48"/>
      <c r="I269" s="48"/>
      <c r="J269" s="48" t="s">
        <v>901</v>
      </c>
      <c r="K269" s="48"/>
      <c r="L269" s="48"/>
      <c r="M269" s="48" t="s">
        <v>902</v>
      </c>
      <c r="N269" s="48" t="s">
        <v>903</v>
      </c>
      <c r="O269" t="s">
        <v>1104</v>
      </c>
    </row>
    <row r="270" spans="1:15" x14ac:dyDescent="0.15">
      <c r="A270" s="48">
        <v>11</v>
      </c>
      <c r="B270" s="48" t="s">
        <v>342</v>
      </c>
      <c r="C270" s="48" t="s">
        <v>81</v>
      </c>
      <c r="D270" s="48" t="s">
        <v>926</v>
      </c>
      <c r="E270" s="48" t="s">
        <v>927</v>
      </c>
      <c r="F270" s="48" t="s">
        <v>928</v>
      </c>
      <c r="G270" s="48" t="s">
        <v>929</v>
      </c>
      <c r="H270" s="48"/>
      <c r="I270" s="48"/>
      <c r="J270" s="48" t="s">
        <v>930</v>
      </c>
      <c r="K270" s="48"/>
      <c r="L270" s="48"/>
      <c r="M270" s="48" t="s">
        <v>891</v>
      </c>
      <c r="N270" s="48" t="s">
        <v>892</v>
      </c>
      <c r="O270" t="s">
        <v>1104</v>
      </c>
    </row>
    <row r="271" spans="1:15" x14ac:dyDescent="0.15">
      <c r="A271" s="48">
        <v>12</v>
      </c>
      <c r="B271" s="48" t="s">
        <v>342</v>
      </c>
      <c r="C271" s="48" t="s">
        <v>81</v>
      </c>
      <c r="D271" s="48" t="s">
        <v>931</v>
      </c>
      <c r="E271" s="48" t="s">
        <v>932</v>
      </c>
      <c r="F271" s="48" t="s">
        <v>933</v>
      </c>
      <c r="G271" s="48" t="s">
        <v>410</v>
      </c>
      <c r="H271" s="48"/>
      <c r="I271" s="48"/>
      <c r="J271" s="48" t="s">
        <v>890</v>
      </c>
      <c r="K271" s="48"/>
      <c r="L271" s="48"/>
      <c r="M271" s="48" t="s">
        <v>902</v>
      </c>
      <c r="N271" s="48" t="s">
        <v>903</v>
      </c>
      <c r="O271" t="s">
        <v>1104</v>
      </c>
    </row>
    <row r="272" spans="1:15" x14ac:dyDescent="0.15">
      <c r="A272" s="48">
        <v>13</v>
      </c>
      <c r="B272" s="48" t="s">
        <v>342</v>
      </c>
      <c r="C272" s="48" t="s">
        <v>81</v>
      </c>
      <c r="D272" s="48" t="s">
        <v>435</v>
      </c>
      <c r="E272" s="48" t="s">
        <v>436</v>
      </c>
      <c r="F272" s="48" t="s">
        <v>437</v>
      </c>
      <c r="G272" s="48" t="s">
        <v>438</v>
      </c>
      <c r="H272" s="48"/>
      <c r="I272" s="48"/>
      <c r="J272" s="48" t="s">
        <v>934</v>
      </c>
      <c r="K272" s="48"/>
      <c r="L272" s="48"/>
      <c r="M272" s="48" t="s">
        <v>902</v>
      </c>
      <c r="N272" s="48" t="s">
        <v>903</v>
      </c>
      <c r="O272" t="s">
        <v>1104</v>
      </c>
    </row>
    <row r="273" spans="1:15" x14ac:dyDescent="0.15">
      <c r="A273" s="48">
        <v>14</v>
      </c>
      <c r="B273" s="48" t="s">
        <v>342</v>
      </c>
      <c r="C273" s="48" t="s">
        <v>81</v>
      </c>
      <c r="D273" s="48" t="s">
        <v>440</v>
      </c>
      <c r="E273" s="48" t="s">
        <v>441</v>
      </c>
      <c r="F273" s="48" t="s">
        <v>442</v>
      </c>
      <c r="G273" s="48" t="s">
        <v>443</v>
      </c>
      <c r="H273" s="48"/>
      <c r="I273" s="48"/>
      <c r="J273" s="48" t="s">
        <v>347</v>
      </c>
      <c r="K273" s="48"/>
      <c r="L273" s="48"/>
      <c r="M273" s="48" t="s">
        <v>902</v>
      </c>
      <c r="N273" s="48" t="s">
        <v>903</v>
      </c>
      <c r="O273" t="s">
        <v>1104</v>
      </c>
    </row>
    <row r="274" spans="1:15" x14ac:dyDescent="0.15">
      <c r="A274" s="48">
        <v>15</v>
      </c>
      <c r="B274" s="48" t="s">
        <v>342</v>
      </c>
      <c r="C274" s="48" t="s">
        <v>81</v>
      </c>
      <c r="D274" s="48" t="s">
        <v>453</v>
      </c>
      <c r="E274" s="48" t="s">
        <v>454</v>
      </c>
      <c r="F274" s="48" t="s">
        <v>455</v>
      </c>
      <c r="G274" s="48" t="s">
        <v>456</v>
      </c>
      <c r="H274" s="48"/>
      <c r="I274" s="48"/>
      <c r="J274" s="48" t="s">
        <v>457</v>
      </c>
      <c r="K274" s="48"/>
      <c r="L274" s="48"/>
      <c r="M274" s="48" t="s">
        <v>935</v>
      </c>
      <c r="N274" s="48" t="s">
        <v>936</v>
      </c>
      <c r="O274" t="s">
        <v>1104</v>
      </c>
    </row>
    <row r="275" spans="1:15" x14ac:dyDescent="0.15">
      <c r="A275" s="48">
        <v>16</v>
      </c>
      <c r="B275" s="48" t="s">
        <v>342</v>
      </c>
      <c r="C275" s="48" t="s">
        <v>81</v>
      </c>
      <c r="D275" s="48" t="s">
        <v>937</v>
      </c>
      <c r="E275" s="48" t="s">
        <v>938</v>
      </c>
      <c r="F275" s="48" t="s">
        <v>939</v>
      </c>
      <c r="G275" s="48" t="s">
        <v>472</v>
      </c>
      <c r="H275" s="48"/>
      <c r="I275" s="48"/>
      <c r="J275" s="48" t="s">
        <v>890</v>
      </c>
      <c r="K275" s="48"/>
      <c r="L275" s="48"/>
      <c r="M275" s="48" t="s">
        <v>902</v>
      </c>
      <c r="N275" s="48" t="s">
        <v>903</v>
      </c>
      <c r="O275" t="s">
        <v>1104</v>
      </c>
    </row>
    <row r="276" spans="1:15" x14ac:dyDescent="0.15">
      <c r="A276" s="48">
        <v>17</v>
      </c>
      <c r="B276" s="48" t="s">
        <v>342</v>
      </c>
      <c r="C276" s="48" t="s">
        <v>81</v>
      </c>
      <c r="D276" s="48" t="s">
        <v>494</v>
      </c>
      <c r="E276" s="48" t="s">
        <v>495</v>
      </c>
      <c r="F276" s="48" t="s">
        <v>496</v>
      </c>
      <c r="G276" s="48" t="s">
        <v>497</v>
      </c>
      <c r="H276" s="48"/>
      <c r="I276" s="48"/>
      <c r="J276" s="48" t="s">
        <v>347</v>
      </c>
      <c r="K276" s="48"/>
      <c r="L276" s="48"/>
      <c r="M276" s="48" t="s">
        <v>902</v>
      </c>
      <c r="N276" s="48" t="s">
        <v>903</v>
      </c>
      <c r="O276" t="s">
        <v>1104</v>
      </c>
    </row>
    <row r="277" spans="1:15" x14ac:dyDescent="0.15">
      <c r="A277" s="48">
        <v>18</v>
      </c>
      <c r="B277" s="48" t="s">
        <v>342</v>
      </c>
      <c r="C277" s="48" t="s">
        <v>81</v>
      </c>
      <c r="D277" s="48" t="s">
        <v>498</v>
      </c>
      <c r="E277" s="48" t="s">
        <v>499</v>
      </c>
      <c r="F277" s="48" t="s">
        <v>500</v>
      </c>
      <c r="G277" s="48" t="s">
        <v>501</v>
      </c>
      <c r="H277" s="48"/>
      <c r="I277" s="48"/>
      <c r="J277" s="48" t="s">
        <v>347</v>
      </c>
      <c r="K277" s="48"/>
      <c r="L277" s="48"/>
      <c r="M277" s="48" t="s">
        <v>902</v>
      </c>
      <c r="N277" s="48" t="s">
        <v>903</v>
      </c>
      <c r="O277" t="s">
        <v>1104</v>
      </c>
    </row>
    <row r="278" spans="1:15" x14ac:dyDescent="0.15">
      <c r="A278" s="48">
        <v>19</v>
      </c>
      <c r="B278" s="48" t="s">
        <v>342</v>
      </c>
      <c r="C278" s="48" t="s">
        <v>81</v>
      </c>
      <c r="D278" s="48" t="s">
        <v>940</v>
      </c>
      <c r="E278" s="48" t="s">
        <v>941</v>
      </c>
      <c r="F278" s="48" t="s">
        <v>942</v>
      </c>
      <c r="G278" s="48" t="s">
        <v>401</v>
      </c>
      <c r="H278" s="48"/>
      <c r="I278" s="48"/>
      <c r="J278" s="48" t="s">
        <v>890</v>
      </c>
      <c r="K278" s="48"/>
      <c r="L278" s="48"/>
      <c r="M278" s="48" t="s">
        <v>902</v>
      </c>
      <c r="N278" s="48" t="s">
        <v>903</v>
      </c>
      <c r="O278" t="s">
        <v>1104</v>
      </c>
    </row>
    <row r="279" spans="1:15" x14ac:dyDescent="0.15">
      <c r="A279" s="48">
        <v>20</v>
      </c>
      <c r="B279" s="48" t="s">
        <v>342</v>
      </c>
      <c r="C279" s="48" t="s">
        <v>81</v>
      </c>
      <c r="D279" s="48" t="s">
        <v>943</v>
      </c>
      <c r="E279" s="48" t="s">
        <v>944</v>
      </c>
      <c r="F279" s="48" t="s">
        <v>945</v>
      </c>
      <c r="G279" s="48" t="s">
        <v>354</v>
      </c>
      <c r="H279" s="48"/>
      <c r="I279" s="48"/>
      <c r="J279" s="48" t="s">
        <v>415</v>
      </c>
      <c r="K279" s="48"/>
      <c r="L279" s="48"/>
      <c r="M279" s="48" t="s">
        <v>902</v>
      </c>
      <c r="N279" s="48" t="s">
        <v>903</v>
      </c>
      <c r="O279" t="s">
        <v>1104</v>
      </c>
    </row>
    <row r="280" spans="1:15" x14ac:dyDescent="0.15">
      <c r="A280" s="48">
        <v>21</v>
      </c>
      <c r="B280" s="48" t="s">
        <v>342</v>
      </c>
      <c r="C280" s="48" t="s">
        <v>81</v>
      </c>
      <c r="D280" s="48" t="s">
        <v>946</v>
      </c>
      <c r="E280" s="48" t="s">
        <v>947</v>
      </c>
      <c r="F280" s="48" t="s">
        <v>928</v>
      </c>
      <c r="G280" s="48" t="s">
        <v>948</v>
      </c>
      <c r="H280" s="48" t="s">
        <v>838</v>
      </c>
      <c r="I280" s="48"/>
      <c r="J280" s="48" t="s">
        <v>930</v>
      </c>
      <c r="K280" s="48" t="s">
        <v>549</v>
      </c>
      <c r="L280" s="48"/>
      <c r="M280" s="48" t="s">
        <v>891</v>
      </c>
      <c r="N280" s="48" t="s">
        <v>892</v>
      </c>
      <c r="O280" t="s">
        <v>1104</v>
      </c>
    </row>
    <row r="281" spans="1:15" x14ac:dyDescent="0.15">
      <c r="A281" s="48">
        <v>22</v>
      </c>
      <c r="B281" s="48" t="s">
        <v>342</v>
      </c>
      <c r="C281" s="48" t="s">
        <v>81</v>
      </c>
      <c r="D281" s="48" t="s">
        <v>524</v>
      </c>
      <c r="E281" s="48" t="s">
        <v>525</v>
      </c>
      <c r="F281" s="48" t="s">
        <v>526</v>
      </c>
      <c r="G281" s="48" t="s">
        <v>401</v>
      </c>
      <c r="H281" s="48"/>
      <c r="I281" s="48"/>
      <c r="J281" s="48" t="s">
        <v>527</v>
      </c>
      <c r="K281" s="48"/>
      <c r="L281" s="48"/>
      <c r="M281" s="48" t="s">
        <v>902</v>
      </c>
      <c r="N281" s="48" t="s">
        <v>903</v>
      </c>
      <c r="O281" t="s">
        <v>1104</v>
      </c>
    </row>
    <row r="282" spans="1:15" x14ac:dyDescent="0.15">
      <c r="A282" s="48">
        <v>23</v>
      </c>
      <c r="B282" s="48" t="s">
        <v>342</v>
      </c>
      <c r="C282" s="48" t="s">
        <v>81</v>
      </c>
      <c r="D282" s="48" t="s">
        <v>533</v>
      </c>
      <c r="E282" s="48" t="s">
        <v>534</v>
      </c>
      <c r="F282" s="48" t="s">
        <v>535</v>
      </c>
      <c r="G282" s="48" t="s">
        <v>354</v>
      </c>
      <c r="H282" s="48"/>
      <c r="I282" s="48"/>
      <c r="J282" s="48" t="s">
        <v>890</v>
      </c>
      <c r="K282" s="48"/>
      <c r="L282" s="48"/>
      <c r="M282" s="48" t="s">
        <v>902</v>
      </c>
      <c r="N282" s="48" t="s">
        <v>903</v>
      </c>
      <c r="O282" t="s">
        <v>1104</v>
      </c>
    </row>
    <row r="283" spans="1:15" x14ac:dyDescent="0.15">
      <c r="A283" s="48">
        <v>24</v>
      </c>
      <c r="B283" s="48" t="s">
        <v>342</v>
      </c>
      <c r="C283" s="48" t="s">
        <v>81</v>
      </c>
      <c r="D283" s="48" t="s">
        <v>949</v>
      </c>
      <c r="E283" s="48" t="s">
        <v>950</v>
      </c>
      <c r="F283" s="48" t="s">
        <v>951</v>
      </c>
      <c r="G283" s="48" t="s">
        <v>952</v>
      </c>
      <c r="H283" s="48"/>
      <c r="I283" s="48"/>
      <c r="J283" s="48" t="s">
        <v>953</v>
      </c>
      <c r="K283" s="48"/>
      <c r="L283" s="48"/>
      <c r="M283" s="48" t="s">
        <v>891</v>
      </c>
      <c r="N283" s="48" t="s">
        <v>892</v>
      </c>
      <c r="O283" t="s">
        <v>1104</v>
      </c>
    </row>
    <row r="284" spans="1:15" x14ac:dyDescent="0.15">
      <c r="A284" s="48">
        <v>25</v>
      </c>
      <c r="B284" s="48" t="s">
        <v>342</v>
      </c>
      <c r="C284" s="48" t="s">
        <v>81</v>
      </c>
      <c r="D284" s="48" t="s">
        <v>545</v>
      </c>
      <c r="E284" s="48" t="s">
        <v>546</v>
      </c>
      <c r="F284" s="48" t="s">
        <v>547</v>
      </c>
      <c r="G284" s="48" t="s">
        <v>354</v>
      </c>
      <c r="H284" s="48"/>
      <c r="I284" s="48"/>
      <c r="J284" s="48" t="s">
        <v>548</v>
      </c>
      <c r="K284" s="48"/>
      <c r="L284" s="48"/>
      <c r="M284" s="48" t="s">
        <v>902</v>
      </c>
      <c r="N284" s="48" t="s">
        <v>903</v>
      </c>
      <c r="O284" t="s">
        <v>1104</v>
      </c>
    </row>
    <row r="285" spans="1:15" x14ac:dyDescent="0.15">
      <c r="A285" s="48">
        <v>26</v>
      </c>
      <c r="B285" s="48" t="s">
        <v>342</v>
      </c>
      <c r="C285" s="48" t="s">
        <v>81</v>
      </c>
      <c r="D285" s="48" t="s">
        <v>954</v>
      </c>
      <c r="E285" s="48" t="s">
        <v>955</v>
      </c>
      <c r="F285" s="48" t="s">
        <v>956</v>
      </c>
      <c r="G285" s="48" t="s">
        <v>354</v>
      </c>
      <c r="H285" s="48"/>
      <c r="I285" s="48"/>
      <c r="J285" s="48" t="s">
        <v>957</v>
      </c>
      <c r="K285" s="48"/>
      <c r="L285" s="48"/>
      <c r="M285" s="48" t="s">
        <v>902</v>
      </c>
      <c r="N285" s="48" t="s">
        <v>903</v>
      </c>
      <c r="O285" t="s">
        <v>1104</v>
      </c>
    </row>
    <row r="286" spans="1:15" x14ac:dyDescent="0.15">
      <c r="A286" s="48">
        <v>27</v>
      </c>
      <c r="B286" s="48" t="s">
        <v>342</v>
      </c>
      <c r="C286" s="48" t="s">
        <v>81</v>
      </c>
      <c r="D286" s="48" t="s">
        <v>958</v>
      </c>
      <c r="E286" s="48" t="s">
        <v>959</v>
      </c>
      <c r="F286" s="48" t="s">
        <v>960</v>
      </c>
      <c r="G286" s="48" t="s">
        <v>354</v>
      </c>
      <c r="H286" s="48"/>
      <c r="I286" s="48"/>
      <c r="J286" s="48" t="s">
        <v>961</v>
      </c>
      <c r="K286" s="48"/>
      <c r="L286" s="48"/>
      <c r="M286" s="48" t="s">
        <v>902</v>
      </c>
      <c r="N286" s="48" t="s">
        <v>903</v>
      </c>
      <c r="O286" t="s">
        <v>1104</v>
      </c>
    </row>
    <row r="287" spans="1:15" x14ac:dyDescent="0.15">
      <c r="A287" s="48">
        <v>28</v>
      </c>
      <c r="B287" s="48" t="s">
        <v>342</v>
      </c>
      <c r="C287" s="48" t="s">
        <v>81</v>
      </c>
      <c r="D287" s="48" t="s">
        <v>962</v>
      </c>
      <c r="E287" s="48" t="s">
        <v>963</v>
      </c>
      <c r="F287" s="48" t="s">
        <v>964</v>
      </c>
      <c r="G287" s="48" t="s">
        <v>354</v>
      </c>
      <c r="H287" s="48"/>
      <c r="I287" s="48"/>
      <c r="J287" s="48" t="s">
        <v>634</v>
      </c>
      <c r="K287" s="48"/>
      <c r="L287" s="48"/>
      <c r="M287" s="48" t="s">
        <v>891</v>
      </c>
      <c r="N287" s="48" t="s">
        <v>892</v>
      </c>
      <c r="O287" t="s">
        <v>1104</v>
      </c>
    </row>
    <row r="288" spans="1:15" x14ac:dyDescent="0.15">
      <c r="A288" s="48">
        <v>29</v>
      </c>
      <c r="B288" s="48" t="s">
        <v>342</v>
      </c>
      <c r="C288" s="48" t="s">
        <v>81</v>
      </c>
      <c r="D288" s="48" t="s">
        <v>965</v>
      </c>
      <c r="E288" s="48" t="s">
        <v>966</v>
      </c>
      <c r="F288" s="48" t="s">
        <v>967</v>
      </c>
      <c r="G288" s="48" t="s">
        <v>968</v>
      </c>
      <c r="H288" s="48"/>
      <c r="I288" s="48"/>
      <c r="J288" s="48" t="s">
        <v>590</v>
      </c>
      <c r="K288" s="48"/>
      <c r="L288" s="48"/>
      <c r="M288" s="48" t="s">
        <v>891</v>
      </c>
      <c r="N288" s="48" t="s">
        <v>892</v>
      </c>
      <c r="O288" t="s">
        <v>1104</v>
      </c>
    </row>
    <row r="289" spans="1:15" x14ac:dyDescent="0.15">
      <c r="A289" s="48">
        <v>30</v>
      </c>
      <c r="B289" s="48" t="s">
        <v>342</v>
      </c>
      <c r="C289" s="48" t="s">
        <v>81</v>
      </c>
      <c r="D289" s="48" t="s">
        <v>969</v>
      </c>
      <c r="E289" s="48" t="s">
        <v>970</v>
      </c>
      <c r="F289" s="48" t="s">
        <v>971</v>
      </c>
      <c r="G289" s="48" t="s">
        <v>450</v>
      </c>
      <c r="H289" s="48"/>
      <c r="I289" s="48"/>
      <c r="J289" s="48" t="s">
        <v>890</v>
      </c>
      <c r="K289" s="48"/>
      <c r="L289" s="48"/>
      <c r="M289" s="48" t="s">
        <v>902</v>
      </c>
      <c r="N289" s="48" t="s">
        <v>903</v>
      </c>
      <c r="O289" t="s">
        <v>1104</v>
      </c>
    </row>
    <row r="290" spans="1:15" x14ac:dyDescent="0.15">
      <c r="A290" s="48">
        <v>31</v>
      </c>
      <c r="B290" s="48" t="s">
        <v>342</v>
      </c>
      <c r="C290" s="48" t="s">
        <v>81</v>
      </c>
      <c r="D290" s="48" t="s">
        <v>972</v>
      </c>
      <c r="E290" s="48" t="s">
        <v>973</v>
      </c>
      <c r="F290" s="48" t="s">
        <v>974</v>
      </c>
      <c r="G290" s="48" t="s">
        <v>975</v>
      </c>
      <c r="H290" s="48"/>
      <c r="I290" s="48"/>
      <c r="J290" s="48" t="s">
        <v>976</v>
      </c>
      <c r="K290" s="48"/>
      <c r="L290" s="48"/>
      <c r="M290" s="48" t="s">
        <v>891</v>
      </c>
      <c r="N290" s="48" t="s">
        <v>892</v>
      </c>
      <c r="O290" t="s">
        <v>1104</v>
      </c>
    </row>
    <row r="291" spans="1:15" x14ac:dyDescent="0.15">
      <c r="A291" s="48">
        <v>32</v>
      </c>
      <c r="B291" s="48" t="s">
        <v>342</v>
      </c>
      <c r="C291" s="48" t="s">
        <v>81</v>
      </c>
      <c r="D291" s="48" t="s">
        <v>977</v>
      </c>
      <c r="E291" s="48" t="s">
        <v>978</v>
      </c>
      <c r="F291" s="48" t="s">
        <v>979</v>
      </c>
      <c r="G291" s="48" t="s">
        <v>896</v>
      </c>
      <c r="H291" s="48" t="s">
        <v>980</v>
      </c>
      <c r="I291" s="48"/>
      <c r="J291" s="48" t="s">
        <v>656</v>
      </c>
      <c r="K291" s="48"/>
      <c r="L291" s="48"/>
      <c r="M291" s="48" t="s">
        <v>981</v>
      </c>
      <c r="N291" s="48" t="s">
        <v>982</v>
      </c>
      <c r="O291" t="s">
        <v>1104</v>
      </c>
    </row>
    <row r="292" spans="1:15" x14ac:dyDescent="0.15">
      <c r="A292" s="48">
        <v>33</v>
      </c>
      <c r="B292" s="48" t="s">
        <v>342</v>
      </c>
      <c r="C292" s="48" t="s">
        <v>81</v>
      </c>
      <c r="D292" s="48" t="s">
        <v>983</v>
      </c>
      <c r="E292" s="48" t="s">
        <v>984</v>
      </c>
      <c r="F292" s="48" t="s">
        <v>985</v>
      </c>
      <c r="G292" s="48" t="s">
        <v>354</v>
      </c>
      <c r="H292" s="48"/>
      <c r="I292" s="48"/>
      <c r="J292" s="48" t="s">
        <v>656</v>
      </c>
      <c r="K292" s="48"/>
      <c r="L292" s="48"/>
      <c r="M292" s="48" t="s">
        <v>902</v>
      </c>
      <c r="N292" s="48" t="s">
        <v>903</v>
      </c>
      <c r="O292" t="s">
        <v>1104</v>
      </c>
    </row>
    <row r="293" spans="1:15" x14ac:dyDescent="0.15">
      <c r="A293" s="48">
        <v>34</v>
      </c>
      <c r="B293" s="48" t="s">
        <v>342</v>
      </c>
      <c r="C293" s="48" t="s">
        <v>81</v>
      </c>
      <c r="D293" s="48" t="s">
        <v>986</v>
      </c>
      <c r="E293" s="48" t="s">
        <v>987</v>
      </c>
      <c r="F293" s="48" t="s">
        <v>988</v>
      </c>
      <c r="G293" s="48" t="s">
        <v>354</v>
      </c>
      <c r="H293" s="48"/>
      <c r="I293" s="48"/>
      <c r="J293" s="48" t="s">
        <v>989</v>
      </c>
      <c r="K293" s="48"/>
      <c r="L293" s="48"/>
      <c r="M293" s="48" t="s">
        <v>902</v>
      </c>
      <c r="N293" s="48" t="s">
        <v>903</v>
      </c>
      <c r="O293" t="s">
        <v>1104</v>
      </c>
    </row>
    <row r="294" spans="1:15" x14ac:dyDescent="0.15">
      <c r="A294" s="48">
        <v>35</v>
      </c>
      <c r="B294" s="48" t="s">
        <v>342</v>
      </c>
      <c r="C294" s="48" t="s">
        <v>81</v>
      </c>
      <c r="D294" s="48" t="s">
        <v>990</v>
      </c>
      <c r="E294" s="48" t="s">
        <v>991</v>
      </c>
      <c r="F294" s="48" t="s">
        <v>992</v>
      </c>
      <c r="G294" s="48" t="s">
        <v>993</v>
      </c>
      <c r="H294" s="48"/>
      <c r="I294" s="48"/>
      <c r="J294" s="48" t="s">
        <v>994</v>
      </c>
      <c r="K294" s="48"/>
      <c r="L294" s="48"/>
      <c r="M294" s="48" t="s">
        <v>891</v>
      </c>
      <c r="N294" s="48" t="s">
        <v>892</v>
      </c>
      <c r="O294" t="s">
        <v>1104</v>
      </c>
    </row>
    <row r="295" spans="1:15" x14ac:dyDescent="0.15">
      <c r="A295" s="48">
        <v>36</v>
      </c>
      <c r="B295" s="48" t="s">
        <v>342</v>
      </c>
      <c r="C295" s="48" t="s">
        <v>81</v>
      </c>
      <c r="D295" s="48" t="s">
        <v>995</v>
      </c>
      <c r="E295" s="48" t="s">
        <v>996</v>
      </c>
      <c r="F295" s="48" t="s">
        <v>997</v>
      </c>
      <c r="G295" s="48" t="s">
        <v>998</v>
      </c>
      <c r="H295" s="48"/>
      <c r="I295" s="48"/>
      <c r="J295" s="48" t="s">
        <v>999</v>
      </c>
      <c r="K295" s="48"/>
      <c r="L295" s="48"/>
      <c r="M295" s="48" t="s">
        <v>891</v>
      </c>
      <c r="N295" s="48" t="s">
        <v>892</v>
      </c>
      <c r="O295" t="s">
        <v>1104</v>
      </c>
    </row>
    <row r="296" spans="1:15" x14ac:dyDescent="0.15">
      <c r="A296" s="48">
        <v>37</v>
      </c>
      <c r="B296" s="48" t="s">
        <v>342</v>
      </c>
      <c r="C296" s="48" t="s">
        <v>81</v>
      </c>
      <c r="D296" s="48" t="s">
        <v>1000</v>
      </c>
      <c r="E296" s="48" t="s">
        <v>1001</v>
      </c>
      <c r="F296" s="48" t="s">
        <v>1002</v>
      </c>
      <c r="G296" s="48" t="s">
        <v>354</v>
      </c>
      <c r="H296" s="48"/>
      <c r="I296" s="48"/>
      <c r="J296" s="48" t="s">
        <v>1003</v>
      </c>
      <c r="K296" s="48"/>
      <c r="L296" s="48"/>
      <c r="M296" s="48" t="s">
        <v>902</v>
      </c>
      <c r="N296" s="48" t="s">
        <v>903</v>
      </c>
      <c r="O296" t="s">
        <v>1104</v>
      </c>
    </row>
    <row r="297" spans="1:15" x14ac:dyDescent="0.15">
      <c r="A297" s="48">
        <v>38</v>
      </c>
      <c r="B297" s="48" t="s">
        <v>342</v>
      </c>
      <c r="C297" s="48" t="s">
        <v>81</v>
      </c>
      <c r="D297" s="48" t="s">
        <v>554</v>
      </c>
      <c r="E297" s="48" t="s">
        <v>555</v>
      </c>
      <c r="F297" s="48" t="s">
        <v>556</v>
      </c>
      <c r="G297" s="48" t="s">
        <v>354</v>
      </c>
      <c r="H297" s="48"/>
      <c r="I297" s="48"/>
      <c r="J297" s="48" t="s">
        <v>557</v>
      </c>
      <c r="K297" s="48"/>
      <c r="L297" s="48"/>
      <c r="M297" s="48" t="s">
        <v>902</v>
      </c>
      <c r="N297" s="48" t="s">
        <v>903</v>
      </c>
      <c r="O297" t="s">
        <v>1104</v>
      </c>
    </row>
    <row r="298" spans="1:15" x14ac:dyDescent="0.15">
      <c r="A298" s="48">
        <v>39</v>
      </c>
      <c r="B298" s="48" t="s">
        <v>342</v>
      </c>
      <c r="C298" s="48" t="s">
        <v>81</v>
      </c>
      <c r="D298" s="48" t="s">
        <v>1004</v>
      </c>
      <c r="E298" s="48" t="s">
        <v>1005</v>
      </c>
      <c r="F298" s="48" t="s">
        <v>1006</v>
      </c>
      <c r="G298" s="48" t="s">
        <v>354</v>
      </c>
      <c r="H298" s="48"/>
      <c r="I298" s="48"/>
      <c r="J298" s="48" t="s">
        <v>656</v>
      </c>
      <c r="K298" s="48"/>
      <c r="L298" s="48"/>
      <c r="M298" s="48" t="s">
        <v>902</v>
      </c>
      <c r="N298" s="48" t="s">
        <v>903</v>
      </c>
      <c r="O298" t="s">
        <v>1104</v>
      </c>
    </row>
    <row r="299" spans="1:15" x14ac:dyDescent="0.15">
      <c r="A299" s="48">
        <v>40</v>
      </c>
      <c r="B299" s="48" t="s">
        <v>342</v>
      </c>
      <c r="C299" s="48" t="s">
        <v>81</v>
      </c>
      <c r="D299" s="48" t="s">
        <v>1007</v>
      </c>
      <c r="E299" s="48" t="s">
        <v>1008</v>
      </c>
      <c r="F299" s="48" t="s">
        <v>1009</v>
      </c>
      <c r="G299" s="48" t="s">
        <v>354</v>
      </c>
      <c r="H299" s="48"/>
      <c r="I299" s="48"/>
      <c r="J299" s="48" t="s">
        <v>656</v>
      </c>
      <c r="K299" s="48"/>
      <c r="L299" s="48"/>
      <c r="M299" s="48" t="s">
        <v>902</v>
      </c>
      <c r="N299" s="48" t="s">
        <v>903</v>
      </c>
      <c r="O299" t="s">
        <v>1104</v>
      </c>
    </row>
    <row r="300" spans="1:15" x14ac:dyDescent="0.15">
      <c r="A300" s="48">
        <v>41</v>
      </c>
      <c r="B300" s="48" t="s">
        <v>342</v>
      </c>
      <c r="C300" s="48" t="s">
        <v>81</v>
      </c>
      <c r="D300" s="48" t="s">
        <v>1010</v>
      </c>
      <c r="E300" s="48" t="s">
        <v>1011</v>
      </c>
      <c r="F300" s="48" t="s">
        <v>1012</v>
      </c>
      <c r="G300" s="48" t="s">
        <v>610</v>
      </c>
      <c r="H300" s="48"/>
      <c r="I300" s="48"/>
      <c r="J300" s="48" t="s">
        <v>890</v>
      </c>
      <c r="K300" s="48"/>
      <c r="L300" s="48"/>
      <c r="M300" s="48" t="s">
        <v>902</v>
      </c>
      <c r="N300" s="48" t="s">
        <v>903</v>
      </c>
      <c r="O300" t="s">
        <v>1104</v>
      </c>
    </row>
    <row r="301" spans="1:15" x14ac:dyDescent="0.15">
      <c r="A301" s="48">
        <v>42</v>
      </c>
      <c r="B301" s="48" t="s">
        <v>342</v>
      </c>
      <c r="C301" s="48" t="s">
        <v>81</v>
      </c>
      <c r="D301" s="48" t="s">
        <v>768</v>
      </c>
      <c r="E301" s="48" t="s">
        <v>769</v>
      </c>
      <c r="F301" s="48" t="s">
        <v>770</v>
      </c>
      <c r="G301" s="48" t="s">
        <v>414</v>
      </c>
      <c r="H301" s="48"/>
      <c r="I301" s="48"/>
      <c r="J301" s="48" t="s">
        <v>771</v>
      </c>
      <c r="K301" s="48"/>
      <c r="L301" s="48"/>
      <c r="M301" s="48" t="s">
        <v>902</v>
      </c>
      <c r="N301" s="48" t="s">
        <v>903</v>
      </c>
      <c r="O301" t="s">
        <v>1104</v>
      </c>
    </row>
    <row r="302" spans="1:15" x14ac:dyDescent="0.15">
      <c r="A302" s="48">
        <v>43</v>
      </c>
      <c r="B302" s="48" t="s">
        <v>342</v>
      </c>
      <c r="C302" s="48" t="s">
        <v>81</v>
      </c>
      <c r="D302" s="48" t="s">
        <v>1013</v>
      </c>
      <c r="E302" s="48" t="s">
        <v>1014</v>
      </c>
      <c r="F302" s="48" t="s">
        <v>1015</v>
      </c>
      <c r="G302" s="48" t="s">
        <v>354</v>
      </c>
      <c r="H302" s="48"/>
      <c r="I302" s="48"/>
      <c r="J302" s="48" t="s">
        <v>1016</v>
      </c>
      <c r="K302" s="48"/>
      <c r="L302" s="48"/>
      <c r="M302" s="48" t="s">
        <v>902</v>
      </c>
      <c r="N302" s="48" t="s">
        <v>903</v>
      </c>
      <c r="O302" t="s">
        <v>1104</v>
      </c>
    </row>
    <row r="303" spans="1:15" x14ac:dyDescent="0.15">
      <c r="A303" s="48">
        <v>44</v>
      </c>
      <c r="B303" s="48" t="s">
        <v>342</v>
      </c>
      <c r="C303" s="48" t="s">
        <v>81</v>
      </c>
      <c r="D303" s="48" t="s">
        <v>1017</v>
      </c>
      <c r="E303" s="48" t="s">
        <v>1018</v>
      </c>
      <c r="F303" s="48" t="s">
        <v>1019</v>
      </c>
      <c r="G303" s="48" t="s">
        <v>1020</v>
      </c>
      <c r="H303" s="48" t="s">
        <v>1021</v>
      </c>
      <c r="I303" s="48"/>
      <c r="J303" s="48" t="s">
        <v>901</v>
      </c>
      <c r="K303" s="48"/>
      <c r="L303" s="48"/>
      <c r="M303" s="48" t="s">
        <v>902</v>
      </c>
      <c r="N303" s="48" t="s">
        <v>903</v>
      </c>
      <c r="O303" t="s">
        <v>1104</v>
      </c>
    </row>
    <row r="304" spans="1:15" x14ac:dyDescent="0.15">
      <c r="A304" s="48">
        <v>45</v>
      </c>
      <c r="B304" s="48" t="s">
        <v>342</v>
      </c>
      <c r="C304" s="48" t="s">
        <v>81</v>
      </c>
      <c r="D304" s="48" t="s">
        <v>1022</v>
      </c>
      <c r="E304" s="48" t="s">
        <v>1023</v>
      </c>
      <c r="F304" s="48" t="s">
        <v>1024</v>
      </c>
      <c r="G304" s="48" t="s">
        <v>1025</v>
      </c>
      <c r="H304" s="48" t="s">
        <v>1026</v>
      </c>
      <c r="I304" s="48"/>
      <c r="J304" s="48" t="s">
        <v>1026</v>
      </c>
      <c r="K304" s="48"/>
      <c r="L304" s="48"/>
      <c r="M304" s="48" t="s">
        <v>891</v>
      </c>
      <c r="N304" s="48" t="s">
        <v>892</v>
      </c>
      <c r="O304" t="s">
        <v>1104</v>
      </c>
    </row>
    <row r="305" spans="1:15" x14ac:dyDescent="0.15">
      <c r="A305" s="48">
        <v>46</v>
      </c>
      <c r="B305" s="48" t="s">
        <v>342</v>
      </c>
      <c r="C305" s="48" t="s">
        <v>81</v>
      </c>
      <c r="D305" s="48" t="s">
        <v>1027</v>
      </c>
      <c r="E305" s="48" t="s">
        <v>1028</v>
      </c>
      <c r="F305" s="48" t="s">
        <v>1029</v>
      </c>
      <c r="G305" s="48" t="s">
        <v>354</v>
      </c>
      <c r="H305" s="48"/>
      <c r="I305" s="48"/>
      <c r="J305" s="48" t="s">
        <v>1030</v>
      </c>
      <c r="K305" s="48"/>
      <c r="L305" s="48"/>
      <c r="M305" s="48" t="s">
        <v>902</v>
      </c>
      <c r="N305" s="48" t="s">
        <v>903</v>
      </c>
      <c r="O305" t="s">
        <v>1104</v>
      </c>
    </row>
    <row r="306" spans="1:15" x14ac:dyDescent="0.15">
      <c r="A306" s="48">
        <v>47</v>
      </c>
      <c r="B306" s="48" t="s">
        <v>342</v>
      </c>
      <c r="C306" s="48" t="s">
        <v>81</v>
      </c>
      <c r="D306" s="48" t="s">
        <v>1031</v>
      </c>
      <c r="E306" s="48" t="s">
        <v>1032</v>
      </c>
      <c r="F306" s="48" t="s">
        <v>1033</v>
      </c>
      <c r="G306" s="48" t="s">
        <v>505</v>
      </c>
      <c r="H306" s="48"/>
      <c r="I306" s="48"/>
      <c r="J306" s="48" t="s">
        <v>1034</v>
      </c>
      <c r="K306" s="48"/>
      <c r="L306" s="48"/>
      <c r="M306" s="48" t="s">
        <v>902</v>
      </c>
      <c r="N306" s="48" t="s">
        <v>903</v>
      </c>
      <c r="O306" t="s">
        <v>1104</v>
      </c>
    </row>
    <row r="307" spans="1:15" x14ac:dyDescent="0.15">
      <c r="A307" s="48">
        <v>48</v>
      </c>
      <c r="B307" s="48" t="s">
        <v>342</v>
      </c>
      <c r="C307" s="48" t="s">
        <v>81</v>
      </c>
      <c r="D307" s="48" t="s">
        <v>1035</v>
      </c>
      <c r="E307" s="48" t="s">
        <v>1036</v>
      </c>
      <c r="F307" s="48" t="s">
        <v>1037</v>
      </c>
      <c r="G307" s="48" t="s">
        <v>354</v>
      </c>
      <c r="H307" s="48"/>
      <c r="I307" s="48"/>
      <c r="J307" s="48" t="s">
        <v>699</v>
      </c>
      <c r="K307" s="48"/>
      <c r="L307" s="48"/>
      <c r="M307" s="48" t="s">
        <v>902</v>
      </c>
      <c r="N307" s="48" t="s">
        <v>903</v>
      </c>
      <c r="O307" t="s">
        <v>1104</v>
      </c>
    </row>
    <row r="308" spans="1:15" x14ac:dyDescent="0.15">
      <c r="A308" s="48">
        <v>49</v>
      </c>
      <c r="B308" s="48" t="s">
        <v>342</v>
      </c>
      <c r="C308" s="48" t="s">
        <v>81</v>
      </c>
      <c r="D308" s="48" t="s">
        <v>1038</v>
      </c>
      <c r="E308" s="48" t="s">
        <v>1039</v>
      </c>
      <c r="F308" s="48" t="s">
        <v>1040</v>
      </c>
      <c r="G308" s="48" t="s">
        <v>354</v>
      </c>
      <c r="H308" s="48"/>
      <c r="I308" s="48"/>
      <c r="J308" s="48" t="s">
        <v>431</v>
      </c>
      <c r="K308" s="48"/>
      <c r="L308" s="48"/>
      <c r="M308" s="48" t="s">
        <v>902</v>
      </c>
      <c r="N308" s="48" t="s">
        <v>903</v>
      </c>
      <c r="O308" t="s">
        <v>1104</v>
      </c>
    </row>
    <row r="309" spans="1:15" x14ac:dyDescent="0.15">
      <c r="A309" s="48">
        <v>50</v>
      </c>
      <c r="B309" s="48" t="s">
        <v>342</v>
      </c>
      <c r="C309" s="48" t="s">
        <v>81</v>
      </c>
      <c r="D309" s="48" t="s">
        <v>1041</v>
      </c>
      <c r="E309" s="48" t="s">
        <v>1042</v>
      </c>
      <c r="F309" s="48" t="s">
        <v>1043</v>
      </c>
      <c r="G309" s="48" t="s">
        <v>975</v>
      </c>
      <c r="H309" s="48"/>
      <c r="I309" s="48"/>
      <c r="J309" s="48" t="s">
        <v>901</v>
      </c>
      <c r="K309" s="48"/>
      <c r="L309" s="48"/>
      <c r="M309" s="48" t="s">
        <v>902</v>
      </c>
      <c r="N309" s="48" t="s">
        <v>903</v>
      </c>
      <c r="O309" t="s">
        <v>1104</v>
      </c>
    </row>
    <row r="310" spans="1:15" x14ac:dyDescent="0.15">
      <c r="A310" s="48">
        <v>51</v>
      </c>
      <c r="B310" s="48" t="s">
        <v>342</v>
      </c>
      <c r="C310" s="48" t="s">
        <v>81</v>
      </c>
      <c r="D310" s="48" t="s">
        <v>1044</v>
      </c>
      <c r="E310" s="48" t="s">
        <v>1045</v>
      </c>
      <c r="F310" s="48" t="s">
        <v>1046</v>
      </c>
      <c r="G310" s="48" t="s">
        <v>354</v>
      </c>
      <c r="H310" s="48"/>
      <c r="I310" s="48"/>
      <c r="J310" s="48" t="s">
        <v>1047</v>
      </c>
      <c r="K310" s="48"/>
      <c r="L310" s="48"/>
      <c r="M310" s="48" t="s">
        <v>902</v>
      </c>
      <c r="N310" s="48" t="s">
        <v>903</v>
      </c>
      <c r="O310" t="s">
        <v>1104</v>
      </c>
    </row>
    <row r="311" spans="1:15" x14ac:dyDescent="0.15">
      <c r="A311" s="48">
        <v>52</v>
      </c>
      <c r="B311" s="48" t="s">
        <v>342</v>
      </c>
      <c r="C311" s="48" t="s">
        <v>81</v>
      </c>
      <c r="D311" s="48" t="s">
        <v>1048</v>
      </c>
      <c r="E311" s="48" t="s">
        <v>1049</v>
      </c>
      <c r="F311" s="48" t="s">
        <v>1050</v>
      </c>
      <c r="G311" s="48" t="s">
        <v>354</v>
      </c>
      <c r="H311" s="48"/>
      <c r="I311" s="48"/>
      <c r="J311" s="48" t="s">
        <v>934</v>
      </c>
      <c r="K311" s="48"/>
      <c r="L311" s="48"/>
      <c r="M311" s="48" t="s">
        <v>902</v>
      </c>
      <c r="N311" s="48" t="s">
        <v>903</v>
      </c>
      <c r="O311" t="s">
        <v>1104</v>
      </c>
    </row>
    <row r="312" spans="1:15" x14ac:dyDescent="0.15">
      <c r="A312" s="48">
        <v>53</v>
      </c>
      <c r="B312" s="48" t="s">
        <v>342</v>
      </c>
      <c r="C312" s="48" t="s">
        <v>81</v>
      </c>
      <c r="D312" s="48" t="s">
        <v>1051</v>
      </c>
      <c r="E312" s="48" t="s">
        <v>1052</v>
      </c>
      <c r="F312" s="48" t="s">
        <v>1053</v>
      </c>
      <c r="G312" s="48" t="s">
        <v>376</v>
      </c>
      <c r="H312" s="48"/>
      <c r="I312" s="48"/>
      <c r="J312" s="48" t="s">
        <v>1054</v>
      </c>
      <c r="K312" s="48"/>
      <c r="L312" s="48"/>
      <c r="M312" s="48" t="s">
        <v>902</v>
      </c>
      <c r="N312" s="48" t="s">
        <v>903</v>
      </c>
      <c r="O312" t="s">
        <v>1104</v>
      </c>
    </row>
    <row r="313" spans="1:15" x14ac:dyDescent="0.15">
      <c r="A313" s="48">
        <v>54</v>
      </c>
      <c r="B313" s="48" t="s">
        <v>342</v>
      </c>
      <c r="C313" s="48" t="s">
        <v>81</v>
      </c>
      <c r="D313" s="48" t="s">
        <v>1055</v>
      </c>
      <c r="E313" s="48" t="s">
        <v>1056</v>
      </c>
      <c r="F313" s="48" t="s">
        <v>1057</v>
      </c>
      <c r="G313" s="48" t="s">
        <v>354</v>
      </c>
      <c r="H313" s="48"/>
      <c r="I313" s="48"/>
      <c r="J313" s="48" t="s">
        <v>1058</v>
      </c>
      <c r="K313" s="48"/>
      <c r="L313" s="48"/>
      <c r="M313" s="48" t="s">
        <v>902</v>
      </c>
      <c r="N313" s="48" t="s">
        <v>903</v>
      </c>
      <c r="O313" t="s">
        <v>1104</v>
      </c>
    </row>
    <row r="314" spans="1:15" x14ac:dyDescent="0.15">
      <c r="A314" s="48">
        <v>55</v>
      </c>
      <c r="B314" s="48" t="s">
        <v>342</v>
      </c>
      <c r="C314" s="48" t="s">
        <v>81</v>
      </c>
      <c r="D314" s="48" t="s">
        <v>1059</v>
      </c>
      <c r="E314" s="48" t="s">
        <v>1060</v>
      </c>
      <c r="F314" s="48" t="s">
        <v>1061</v>
      </c>
      <c r="G314" s="48" t="s">
        <v>354</v>
      </c>
      <c r="H314" s="48"/>
      <c r="I314" s="48"/>
      <c r="J314" s="48" t="s">
        <v>656</v>
      </c>
      <c r="K314" s="48"/>
      <c r="L314" s="48"/>
      <c r="M314" s="48" t="s">
        <v>902</v>
      </c>
      <c r="N314" s="48" t="s">
        <v>903</v>
      </c>
      <c r="O314" t="s">
        <v>1104</v>
      </c>
    </row>
    <row r="315" spans="1:15" x14ac:dyDescent="0.15">
      <c r="A315" s="48">
        <v>56</v>
      </c>
      <c r="B315" s="48" t="s">
        <v>342</v>
      </c>
      <c r="C315" s="48" t="s">
        <v>81</v>
      </c>
      <c r="D315" s="48" t="s">
        <v>1062</v>
      </c>
      <c r="E315" s="48" t="s">
        <v>605</v>
      </c>
      <c r="F315" s="48" t="s">
        <v>1063</v>
      </c>
      <c r="G315" s="48" t="s">
        <v>540</v>
      </c>
      <c r="H315" s="48"/>
      <c r="I315" s="48"/>
      <c r="J315" s="48" t="s">
        <v>656</v>
      </c>
      <c r="K315" s="48"/>
      <c r="L315" s="48"/>
      <c r="M315" s="48" t="s">
        <v>902</v>
      </c>
      <c r="N315" s="48" t="s">
        <v>903</v>
      </c>
      <c r="O315" t="s">
        <v>1104</v>
      </c>
    </row>
    <row r="316" spans="1:15" x14ac:dyDescent="0.15">
      <c r="A316" s="48">
        <v>57</v>
      </c>
      <c r="B316" s="48" t="s">
        <v>342</v>
      </c>
      <c r="C316" s="48" t="s">
        <v>81</v>
      </c>
      <c r="D316" s="48" t="s">
        <v>1064</v>
      </c>
      <c r="E316" s="48" t="s">
        <v>1065</v>
      </c>
      <c r="F316" s="48" t="s">
        <v>1066</v>
      </c>
      <c r="G316" s="48" t="s">
        <v>531</v>
      </c>
      <c r="H316" s="48"/>
      <c r="I316" s="48"/>
      <c r="J316" s="48" t="s">
        <v>890</v>
      </c>
      <c r="K316" s="48"/>
      <c r="L316" s="48"/>
      <c r="M316" s="48" t="s">
        <v>902</v>
      </c>
      <c r="N316" s="48" t="s">
        <v>903</v>
      </c>
      <c r="O316" t="s">
        <v>1104</v>
      </c>
    </row>
    <row r="317" spans="1:15" x14ac:dyDescent="0.15">
      <c r="A317" s="48">
        <v>58</v>
      </c>
      <c r="B317" s="48" t="s">
        <v>342</v>
      </c>
      <c r="C317" s="48" t="s">
        <v>81</v>
      </c>
      <c r="D317" s="48" t="s">
        <v>1067</v>
      </c>
      <c r="E317" s="48" t="s">
        <v>1065</v>
      </c>
      <c r="F317" s="48" t="s">
        <v>1068</v>
      </c>
      <c r="G317" s="48" t="s">
        <v>354</v>
      </c>
      <c r="H317" s="48"/>
      <c r="I317" s="48"/>
      <c r="J317" s="48" t="s">
        <v>1069</v>
      </c>
      <c r="K317" s="48"/>
      <c r="L317" s="48"/>
      <c r="M317" s="48" t="s">
        <v>902</v>
      </c>
      <c r="N317" s="48" t="s">
        <v>903</v>
      </c>
      <c r="O317" t="s">
        <v>1104</v>
      </c>
    </row>
    <row r="318" spans="1:15" x14ac:dyDescent="0.15">
      <c r="A318" s="48">
        <v>59</v>
      </c>
      <c r="B318" s="48" t="s">
        <v>342</v>
      </c>
      <c r="C318" s="48" t="s">
        <v>81</v>
      </c>
      <c r="D318" s="48" t="s">
        <v>1070</v>
      </c>
      <c r="E318" s="48" t="s">
        <v>1071</v>
      </c>
      <c r="F318" s="48" t="s">
        <v>1072</v>
      </c>
      <c r="G318" s="48" t="s">
        <v>381</v>
      </c>
      <c r="H318" s="48" t="s">
        <v>1073</v>
      </c>
      <c r="I318" s="48"/>
      <c r="J318" s="48" t="s">
        <v>1073</v>
      </c>
      <c r="K318" s="48"/>
      <c r="L318" s="48"/>
      <c r="M318" s="48" t="s">
        <v>902</v>
      </c>
      <c r="N318" s="48" t="s">
        <v>903</v>
      </c>
      <c r="O318" t="s">
        <v>1104</v>
      </c>
    </row>
    <row r="319" spans="1:15" x14ac:dyDescent="0.15">
      <c r="A319" s="48">
        <v>60</v>
      </c>
      <c r="B319" s="48" t="s">
        <v>342</v>
      </c>
      <c r="C319" s="48" t="s">
        <v>81</v>
      </c>
      <c r="D319" s="48" t="s">
        <v>1074</v>
      </c>
      <c r="E319" s="48" t="s">
        <v>1075</v>
      </c>
      <c r="F319" s="48" t="s">
        <v>1076</v>
      </c>
      <c r="G319" s="48" t="s">
        <v>354</v>
      </c>
      <c r="H319" s="48"/>
      <c r="I319" s="48"/>
      <c r="J319" s="48" t="s">
        <v>934</v>
      </c>
      <c r="K319" s="48"/>
      <c r="L319" s="48"/>
      <c r="M319" s="48" t="s">
        <v>902</v>
      </c>
      <c r="N319" s="48" t="s">
        <v>903</v>
      </c>
      <c r="O319" t="s">
        <v>1104</v>
      </c>
    </row>
    <row r="320" spans="1:15" x14ac:dyDescent="0.15">
      <c r="A320" s="48">
        <v>61</v>
      </c>
      <c r="B320" s="48" t="s">
        <v>342</v>
      </c>
      <c r="C320" s="48" t="s">
        <v>81</v>
      </c>
      <c r="D320" s="48" t="s">
        <v>1077</v>
      </c>
      <c r="E320" s="48" t="s">
        <v>1078</v>
      </c>
      <c r="F320" s="48" t="s">
        <v>1079</v>
      </c>
      <c r="G320" s="48" t="s">
        <v>354</v>
      </c>
      <c r="H320" s="48"/>
      <c r="I320" s="48"/>
      <c r="J320" s="48" t="s">
        <v>1080</v>
      </c>
      <c r="K320" s="48"/>
      <c r="L320" s="48"/>
      <c r="M320" s="48" t="s">
        <v>902</v>
      </c>
      <c r="N320" s="48" t="s">
        <v>903</v>
      </c>
      <c r="O320" t="s">
        <v>1104</v>
      </c>
    </row>
    <row r="321" spans="1:15" x14ac:dyDescent="0.15">
      <c r="A321" s="48">
        <v>62</v>
      </c>
      <c r="B321" s="48" t="s">
        <v>342</v>
      </c>
      <c r="C321" s="48" t="s">
        <v>81</v>
      </c>
      <c r="D321" s="48" t="s">
        <v>1081</v>
      </c>
      <c r="E321" s="48" t="s">
        <v>1082</v>
      </c>
      <c r="F321" s="48" t="s">
        <v>1083</v>
      </c>
      <c r="G321" s="48" t="s">
        <v>438</v>
      </c>
      <c r="H321" s="48"/>
      <c r="I321" s="48"/>
      <c r="J321" s="48" t="s">
        <v>890</v>
      </c>
      <c r="K321" s="48"/>
      <c r="L321" s="48"/>
      <c r="M321" s="48" t="s">
        <v>902</v>
      </c>
      <c r="N321" s="48" t="s">
        <v>903</v>
      </c>
      <c r="O321" t="s">
        <v>1104</v>
      </c>
    </row>
    <row r="322" spans="1:15" x14ac:dyDescent="0.15">
      <c r="A322" s="48">
        <v>63</v>
      </c>
      <c r="B322" s="48" t="s">
        <v>342</v>
      </c>
      <c r="C322" s="48" t="s">
        <v>81</v>
      </c>
      <c r="D322" s="48" t="s">
        <v>612</v>
      </c>
      <c r="E322" s="48" t="s">
        <v>613</v>
      </c>
      <c r="F322" s="48" t="s">
        <v>614</v>
      </c>
      <c r="G322" s="48" t="s">
        <v>362</v>
      </c>
      <c r="H322" s="48"/>
      <c r="I322" s="48"/>
      <c r="J322" s="48" t="s">
        <v>1084</v>
      </c>
      <c r="K322" s="48"/>
      <c r="L322" s="48"/>
      <c r="M322" s="48" t="s">
        <v>935</v>
      </c>
      <c r="N322" s="48" t="s">
        <v>936</v>
      </c>
      <c r="O322" t="s">
        <v>1104</v>
      </c>
    </row>
    <row r="323" spans="1:15" x14ac:dyDescent="0.15">
      <c r="A323" s="48">
        <v>64</v>
      </c>
      <c r="B323" s="48" t="s">
        <v>342</v>
      </c>
      <c r="C323" s="48" t="s">
        <v>81</v>
      </c>
      <c r="D323" s="48" t="s">
        <v>1085</v>
      </c>
      <c r="E323" s="48" t="s">
        <v>1086</v>
      </c>
      <c r="F323" s="48" t="s">
        <v>1087</v>
      </c>
      <c r="G323" s="48" t="s">
        <v>1088</v>
      </c>
      <c r="H323" s="48"/>
      <c r="I323" s="48"/>
      <c r="J323" s="48" t="s">
        <v>1089</v>
      </c>
      <c r="K323" s="48"/>
      <c r="L323" s="48"/>
      <c r="M323" s="48" t="s">
        <v>902</v>
      </c>
      <c r="N323" s="48" t="s">
        <v>903</v>
      </c>
      <c r="O323" t="s">
        <v>1104</v>
      </c>
    </row>
    <row r="324" spans="1:15" x14ac:dyDescent="0.15">
      <c r="A324" s="48">
        <v>65</v>
      </c>
      <c r="B324" s="48" t="s">
        <v>342</v>
      </c>
      <c r="C324" s="48" t="s">
        <v>81</v>
      </c>
      <c r="D324" s="48" t="s">
        <v>617</v>
      </c>
      <c r="E324" s="48" t="s">
        <v>618</v>
      </c>
      <c r="F324" s="48" t="s">
        <v>619</v>
      </c>
      <c r="G324" s="48" t="s">
        <v>443</v>
      </c>
      <c r="H324" s="48"/>
      <c r="I324" s="48"/>
      <c r="J324" s="48" t="s">
        <v>347</v>
      </c>
      <c r="K324" s="48"/>
      <c r="L324" s="48"/>
      <c r="M324" s="48" t="s">
        <v>891</v>
      </c>
      <c r="N324" s="48" t="s">
        <v>892</v>
      </c>
      <c r="O324" t="s">
        <v>1104</v>
      </c>
    </row>
    <row r="325" spans="1:15" x14ac:dyDescent="0.15">
      <c r="A325" s="48">
        <v>66</v>
      </c>
      <c r="B325" s="48" t="s">
        <v>342</v>
      </c>
      <c r="C325" s="48" t="s">
        <v>81</v>
      </c>
      <c r="D325" s="48" t="s">
        <v>617</v>
      </c>
      <c r="E325" s="48" t="s">
        <v>618</v>
      </c>
      <c r="F325" s="48" t="s">
        <v>619</v>
      </c>
      <c r="G325" s="48" t="s">
        <v>443</v>
      </c>
      <c r="H325" s="48"/>
      <c r="I325" s="48"/>
      <c r="J325" s="48" t="s">
        <v>1090</v>
      </c>
      <c r="K325" s="48"/>
      <c r="L325" s="48"/>
      <c r="M325" s="48" t="s">
        <v>1091</v>
      </c>
      <c r="N325" s="48" t="s">
        <v>1092</v>
      </c>
      <c r="O325" t="s">
        <v>1104</v>
      </c>
    </row>
    <row r="326" spans="1:15" x14ac:dyDescent="0.15">
      <c r="A326" s="48">
        <v>67</v>
      </c>
      <c r="B326" s="48" t="s">
        <v>342</v>
      </c>
      <c r="C326" s="48" t="s">
        <v>81</v>
      </c>
      <c r="D326" s="48" t="s">
        <v>1093</v>
      </c>
      <c r="E326" s="48" t="s">
        <v>1094</v>
      </c>
      <c r="F326" s="48" t="s">
        <v>1095</v>
      </c>
      <c r="G326" s="48" t="s">
        <v>1096</v>
      </c>
      <c r="H326" s="48"/>
      <c r="I326" s="48"/>
      <c r="J326" s="48" t="s">
        <v>890</v>
      </c>
      <c r="K326" s="48"/>
      <c r="L326" s="48"/>
      <c r="M326" s="48" t="s">
        <v>902</v>
      </c>
      <c r="N326" s="48" t="s">
        <v>903</v>
      </c>
      <c r="O326" t="s">
        <v>1104</v>
      </c>
    </row>
    <row r="327" spans="1:15" x14ac:dyDescent="0.15">
      <c r="A327" s="48">
        <v>68</v>
      </c>
      <c r="B327" s="48" t="s">
        <v>342</v>
      </c>
      <c r="C327" s="48" t="s">
        <v>81</v>
      </c>
      <c r="D327" s="48" t="s">
        <v>1097</v>
      </c>
      <c r="E327" s="48" t="s">
        <v>1098</v>
      </c>
      <c r="F327" s="48" t="s">
        <v>1099</v>
      </c>
      <c r="G327" s="48" t="s">
        <v>1100</v>
      </c>
      <c r="H327" s="48" t="s">
        <v>1101</v>
      </c>
      <c r="I327" s="48"/>
      <c r="J327" s="48" t="s">
        <v>901</v>
      </c>
      <c r="K327" s="48"/>
      <c r="L327" s="48"/>
      <c r="M327" s="48" t="s">
        <v>902</v>
      </c>
      <c r="N327" s="48" t="s">
        <v>903</v>
      </c>
      <c r="O327" t="s">
        <v>1104</v>
      </c>
    </row>
    <row r="328" spans="1:15" x14ac:dyDescent="0.15">
      <c r="A328" s="48">
        <v>69</v>
      </c>
      <c r="B328" s="48" t="s">
        <v>342</v>
      </c>
      <c r="C328" s="48" t="s">
        <v>81</v>
      </c>
      <c r="D328" s="48" t="s">
        <v>627</v>
      </c>
      <c r="E328" s="48" t="s">
        <v>628</v>
      </c>
      <c r="F328" s="48" t="s">
        <v>629</v>
      </c>
      <c r="G328" s="48" t="s">
        <v>630</v>
      </c>
      <c r="H328" s="48"/>
      <c r="I328" s="48"/>
      <c r="J328" s="48" t="s">
        <v>1102</v>
      </c>
      <c r="K328" s="48"/>
      <c r="L328" s="48"/>
      <c r="M328" s="48" t="s">
        <v>487</v>
      </c>
      <c r="N328" s="48" t="s">
        <v>1103</v>
      </c>
      <c r="O328" t="s">
        <v>1104</v>
      </c>
    </row>
    <row r="329" spans="1:15" x14ac:dyDescent="0.15">
      <c r="A329" s="48">
        <v>70</v>
      </c>
      <c r="B329" s="48" t="s">
        <v>342</v>
      </c>
      <c r="C329" s="48" t="s">
        <v>81</v>
      </c>
      <c r="D329" s="48" t="s">
        <v>635</v>
      </c>
      <c r="E329" s="48" t="s">
        <v>636</v>
      </c>
      <c r="F329" s="48" t="s">
        <v>637</v>
      </c>
      <c r="G329" s="48" t="s">
        <v>638</v>
      </c>
      <c r="H329" s="48"/>
      <c r="I329" s="48"/>
      <c r="J329" s="48" t="s">
        <v>510</v>
      </c>
      <c r="K329" s="48"/>
      <c r="L329" s="48"/>
      <c r="M329" s="48" t="s">
        <v>902</v>
      </c>
      <c r="N329" s="48" t="s">
        <v>903</v>
      </c>
      <c r="O329" t="s">
        <v>1104</v>
      </c>
    </row>
  </sheetData>
  <sheetProtection formatColumns="0" formatRows="0"/>
  <phoneticPr fontId="7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MO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MERO">
    <tabColor indexed="47"/>
  </sheetPr>
  <dimension ref="A1:D7"/>
  <sheetViews>
    <sheetView showGridLines="0" zoomScaleNormal="100" workbookViewId="0"/>
  </sheetViews>
  <sheetFormatPr defaultRowHeight="11.25" x14ac:dyDescent="0.15"/>
  <sheetData>
    <row r="1" spans="1:4" x14ac:dyDescent="0.15">
      <c r="A1" s="48" t="s">
        <v>167</v>
      </c>
      <c r="B1" s="48" t="s">
        <v>160</v>
      </c>
      <c r="C1" s="48" t="s">
        <v>1105</v>
      </c>
      <c r="D1" s="48" t="s">
        <v>1106</v>
      </c>
    </row>
    <row r="2" spans="1:4" x14ac:dyDescent="0.15">
      <c r="A2" s="48">
        <v>1</v>
      </c>
      <c r="B2" s="48" t="s">
        <v>81</v>
      </c>
      <c r="C2" s="48" t="s">
        <v>1107</v>
      </c>
      <c r="D2" s="48"/>
    </row>
    <row r="3" spans="1:4" x14ac:dyDescent="0.15">
      <c r="A3" s="48">
        <v>2</v>
      </c>
      <c r="B3" s="48" t="s">
        <v>81</v>
      </c>
      <c r="C3" s="48" t="s">
        <v>1108</v>
      </c>
      <c r="D3" s="48"/>
    </row>
    <row r="4" spans="1:4" x14ac:dyDescent="0.15">
      <c r="A4" s="48">
        <v>3</v>
      </c>
      <c r="B4" s="48" t="s">
        <v>81</v>
      </c>
      <c r="C4" s="48" t="s">
        <v>1109</v>
      </c>
      <c r="D4" s="48"/>
    </row>
    <row r="5" spans="1:4" x14ac:dyDescent="0.15">
      <c r="A5" s="48">
        <v>4</v>
      </c>
      <c r="B5" s="48" t="s">
        <v>81</v>
      </c>
      <c r="C5" s="48" t="s">
        <v>1110</v>
      </c>
      <c r="D5" s="48"/>
    </row>
    <row r="6" spans="1:4" x14ac:dyDescent="0.15">
      <c r="A6" s="48">
        <v>5</v>
      </c>
      <c r="B6" s="48" t="s">
        <v>81</v>
      </c>
      <c r="C6" s="48" t="s">
        <v>1111</v>
      </c>
      <c r="D6" s="48"/>
    </row>
    <row r="7" spans="1:4" x14ac:dyDescent="0.15">
      <c r="A7" s="48">
        <v>6</v>
      </c>
      <c r="B7" s="48" t="s">
        <v>81</v>
      </c>
      <c r="C7" s="48" t="s">
        <v>1112</v>
      </c>
      <c r="D7" s="48"/>
    </row>
  </sheetData>
  <sheetProtection formatColumns="0" formatRows="0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EFCT">
    <tabColor indexed="47"/>
  </sheetPr>
  <dimension ref="A1:F94"/>
  <sheetViews>
    <sheetView showGridLines="0" zoomScaleNormal="100" workbookViewId="0"/>
  </sheetViews>
  <sheetFormatPr defaultRowHeight="11.25" x14ac:dyDescent="0.15"/>
  <sheetData>
    <row r="1" spans="1:6" x14ac:dyDescent="0.15">
      <c r="A1" s="48" t="s">
        <v>167</v>
      </c>
      <c r="B1" s="48" t="s">
        <v>160</v>
      </c>
      <c r="C1" s="48" t="s">
        <v>339</v>
      </c>
      <c r="D1" s="48" t="s">
        <v>1113</v>
      </c>
      <c r="E1" s="48" t="s">
        <v>1114</v>
      </c>
      <c r="F1" s="48" t="s">
        <v>1106</v>
      </c>
    </row>
    <row r="2" spans="1:6" x14ac:dyDescent="0.15">
      <c r="A2" s="48">
        <v>1</v>
      </c>
      <c r="B2" s="48" t="s">
        <v>81</v>
      </c>
      <c r="C2" s="48" t="s">
        <v>283</v>
      </c>
      <c r="D2" s="48" t="s">
        <v>1115</v>
      </c>
      <c r="E2" s="48" t="s">
        <v>269</v>
      </c>
      <c r="F2" s="48" t="s">
        <v>1116</v>
      </c>
    </row>
    <row r="3" spans="1:6" x14ac:dyDescent="0.15">
      <c r="A3" s="48">
        <v>2</v>
      </c>
      <c r="B3" s="48" t="s">
        <v>81</v>
      </c>
      <c r="C3" s="48" t="s">
        <v>283</v>
      </c>
      <c r="D3" s="48" t="s">
        <v>1117</v>
      </c>
      <c r="E3" s="48" t="s">
        <v>1118</v>
      </c>
      <c r="F3" s="48" t="s">
        <v>1116</v>
      </c>
    </row>
    <row r="4" spans="1:6" x14ac:dyDescent="0.15">
      <c r="A4" s="48">
        <v>3</v>
      </c>
      <c r="B4" s="48" t="s">
        <v>81</v>
      </c>
      <c r="C4" s="48" t="s">
        <v>283</v>
      </c>
      <c r="D4" s="48" t="s">
        <v>1119</v>
      </c>
      <c r="E4" s="48" t="s">
        <v>269</v>
      </c>
      <c r="F4" s="48" t="s">
        <v>1116</v>
      </c>
    </row>
    <row r="5" spans="1:6" x14ac:dyDescent="0.15">
      <c r="A5" s="48">
        <v>4</v>
      </c>
      <c r="B5" s="48" t="s">
        <v>81</v>
      </c>
      <c r="C5" s="48" t="s">
        <v>283</v>
      </c>
      <c r="D5" s="48" t="s">
        <v>1120</v>
      </c>
      <c r="E5" s="48" t="s">
        <v>1121</v>
      </c>
      <c r="F5" s="48" t="s">
        <v>1116</v>
      </c>
    </row>
    <row r="6" spans="1:6" x14ac:dyDescent="0.15">
      <c r="A6" s="48">
        <v>5</v>
      </c>
      <c r="B6" s="48" t="s">
        <v>81</v>
      </c>
      <c r="C6" s="48" t="s">
        <v>283</v>
      </c>
      <c r="D6" s="48" t="s">
        <v>1122</v>
      </c>
      <c r="E6" s="48" t="s">
        <v>1123</v>
      </c>
      <c r="F6" s="48" t="s">
        <v>1116</v>
      </c>
    </row>
    <row r="7" spans="1:6" x14ac:dyDescent="0.15">
      <c r="A7" s="48">
        <v>6</v>
      </c>
      <c r="B7" s="48" t="s">
        <v>81</v>
      </c>
      <c r="C7" s="48" t="s">
        <v>283</v>
      </c>
      <c r="D7" s="48" t="s">
        <v>1124</v>
      </c>
      <c r="E7" s="48" t="s">
        <v>1125</v>
      </c>
      <c r="F7" s="48" t="s">
        <v>1116</v>
      </c>
    </row>
    <row r="8" spans="1:6" x14ac:dyDescent="0.15">
      <c r="A8" s="48">
        <v>7</v>
      </c>
      <c r="B8" s="48" t="s">
        <v>81</v>
      </c>
      <c r="C8" s="48" t="s">
        <v>283</v>
      </c>
      <c r="D8" s="48" t="s">
        <v>1126</v>
      </c>
      <c r="E8" s="48" t="s">
        <v>1127</v>
      </c>
      <c r="F8" s="48" t="s">
        <v>1116</v>
      </c>
    </row>
    <row r="9" spans="1:6" x14ac:dyDescent="0.15">
      <c r="A9" s="48">
        <v>8</v>
      </c>
      <c r="B9" s="48" t="s">
        <v>81</v>
      </c>
      <c r="C9" s="48" t="s">
        <v>283</v>
      </c>
      <c r="D9" s="48" t="s">
        <v>1128</v>
      </c>
      <c r="E9" s="48" t="s">
        <v>1129</v>
      </c>
      <c r="F9" s="48" t="s">
        <v>1116</v>
      </c>
    </row>
    <row r="10" spans="1:6" x14ac:dyDescent="0.15">
      <c r="A10" s="48">
        <v>9</v>
      </c>
      <c r="B10" s="48" t="s">
        <v>81</v>
      </c>
      <c r="C10" s="48" t="s">
        <v>287</v>
      </c>
      <c r="D10" s="48" t="s">
        <v>1115</v>
      </c>
      <c r="E10" s="48" t="s">
        <v>269</v>
      </c>
      <c r="F10" s="48" t="s">
        <v>1130</v>
      </c>
    </row>
    <row r="11" spans="1:6" x14ac:dyDescent="0.15">
      <c r="A11" s="48">
        <v>10</v>
      </c>
      <c r="B11" s="48" t="s">
        <v>81</v>
      </c>
      <c r="C11" s="48" t="s">
        <v>287</v>
      </c>
      <c r="D11" s="48" t="s">
        <v>1117</v>
      </c>
      <c r="E11" s="48" t="s">
        <v>1118</v>
      </c>
      <c r="F11" s="48" t="s">
        <v>1130</v>
      </c>
    </row>
    <row r="12" spans="1:6" x14ac:dyDescent="0.15">
      <c r="A12" s="48">
        <v>11</v>
      </c>
      <c r="B12" s="48" t="s">
        <v>81</v>
      </c>
      <c r="C12" s="48" t="s">
        <v>287</v>
      </c>
      <c r="D12" s="48" t="s">
        <v>1119</v>
      </c>
      <c r="E12" s="48" t="s">
        <v>269</v>
      </c>
      <c r="F12" s="48" t="s">
        <v>1130</v>
      </c>
    </row>
    <row r="13" spans="1:6" x14ac:dyDescent="0.15">
      <c r="A13" s="48">
        <v>12</v>
      </c>
      <c r="B13" s="48" t="s">
        <v>81</v>
      </c>
      <c r="C13" s="48" t="s">
        <v>287</v>
      </c>
      <c r="D13" s="48" t="s">
        <v>1120</v>
      </c>
      <c r="E13" s="48" t="s">
        <v>1121</v>
      </c>
      <c r="F13" s="48" t="s">
        <v>1130</v>
      </c>
    </row>
    <row r="14" spans="1:6" x14ac:dyDescent="0.15">
      <c r="A14" s="48">
        <v>13</v>
      </c>
      <c r="B14" s="48" t="s">
        <v>81</v>
      </c>
      <c r="C14" s="48" t="s">
        <v>287</v>
      </c>
      <c r="D14" s="48" t="s">
        <v>1131</v>
      </c>
      <c r="E14" s="48" t="s">
        <v>1125</v>
      </c>
      <c r="F14" s="48" t="s">
        <v>1130</v>
      </c>
    </row>
    <row r="15" spans="1:6" x14ac:dyDescent="0.15">
      <c r="A15" s="48">
        <v>14</v>
      </c>
      <c r="B15" s="48" t="s">
        <v>81</v>
      </c>
      <c r="C15" s="48" t="s">
        <v>287</v>
      </c>
      <c r="D15" s="48" t="s">
        <v>1126</v>
      </c>
      <c r="E15" s="48" t="s">
        <v>1127</v>
      </c>
      <c r="F15" s="48" t="s">
        <v>1130</v>
      </c>
    </row>
    <row r="16" spans="1:6" x14ac:dyDescent="0.15">
      <c r="A16" s="48">
        <v>15</v>
      </c>
      <c r="B16" s="48" t="s">
        <v>81</v>
      </c>
      <c r="C16" s="48" t="s">
        <v>287</v>
      </c>
      <c r="D16" s="48" t="s">
        <v>1128</v>
      </c>
      <c r="E16" s="48" t="s">
        <v>1129</v>
      </c>
      <c r="F16" s="48" t="s">
        <v>1130</v>
      </c>
    </row>
    <row r="17" spans="1:6" x14ac:dyDescent="0.15">
      <c r="A17" s="48">
        <v>16</v>
      </c>
      <c r="B17" s="48" t="s">
        <v>81</v>
      </c>
      <c r="C17" s="48" t="s">
        <v>257</v>
      </c>
      <c r="D17" s="48" t="s">
        <v>1115</v>
      </c>
      <c r="E17" s="48" t="s">
        <v>269</v>
      </c>
      <c r="F17" s="48" t="s">
        <v>1132</v>
      </c>
    </row>
    <row r="18" spans="1:6" x14ac:dyDescent="0.15">
      <c r="A18" s="48">
        <v>17</v>
      </c>
      <c r="B18" s="48" t="s">
        <v>81</v>
      </c>
      <c r="C18" s="48" t="s">
        <v>257</v>
      </c>
      <c r="D18" s="48" t="s">
        <v>1133</v>
      </c>
      <c r="E18" s="48" t="s">
        <v>1134</v>
      </c>
      <c r="F18" s="48" t="s">
        <v>1132</v>
      </c>
    </row>
    <row r="19" spans="1:6" x14ac:dyDescent="0.15">
      <c r="A19" s="48">
        <v>18</v>
      </c>
      <c r="B19" s="48" t="s">
        <v>81</v>
      </c>
      <c r="C19" s="48" t="s">
        <v>257</v>
      </c>
      <c r="D19" s="48" t="s">
        <v>1119</v>
      </c>
      <c r="E19" s="48" t="s">
        <v>269</v>
      </c>
      <c r="F19" s="48" t="s">
        <v>1132</v>
      </c>
    </row>
    <row r="20" spans="1:6" x14ac:dyDescent="0.15">
      <c r="A20" s="48">
        <v>19</v>
      </c>
      <c r="B20" s="48" t="s">
        <v>81</v>
      </c>
      <c r="C20" s="48" t="s">
        <v>257</v>
      </c>
      <c r="D20" s="48" t="s">
        <v>1135</v>
      </c>
      <c r="E20" s="48" t="s">
        <v>1136</v>
      </c>
      <c r="F20" s="48" t="s">
        <v>1132</v>
      </c>
    </row>
    <row r="21" spans="1:6" x14ac:dyDescent="0.15">
      <c r="A21" s="48">
        <v>20</v>
      </c>
      <c r="B21" s="48" t="s">
        <v>81</v>
      </c>
      <c r="C21" s="48" t="s">
        <v>257</v>
      </c>
      <c r="D21" s="48" t="s">
        <v>1137</v>
      </c>
      <c r="E21" s="48" t="s">
        <v>1136</v>
      </c>
      <c r="F21" s="48" t="s">
        <v>1132</v>
      </c>
    </row>
    <row r="22" spans="1:6" x14ac:dyDescent="0.15">
      <c r="A22" s="48">
        <v>21</v>
      </c>
      <c r="B22" s="48" t="s">
        <v>81</v>
      </c>
      <c r="C22" s="48" t="s">
        <v>257</v>
      </c>
      <c r="D22" s="48" t="s">
        <v>1138</v>
      </c>
      <c r="E22" s="48" t="s">
        <v>1139</v>
      </c>
      <c r="F22" s="48" t="s">
        <v>1132</v>
      </c>
    </row>
    <row r="23" spans="1:6" x14ac:dyDescent="0.15">
      <c r="A23" s="48">
        <v>22</v>
      </c>
      <c r="B23" s="48" t="s">
        <v>81</v>
      </c>
      <c r="C23" s="48" t="s">
        <v>257</v>
      </c>
      <c r="D23" s="48" t="s">
        <v>1140</v>
      </c>
      <c r="E23" s="48" t="s">
        <v>1141</v>
      </c>
      <c r="F23" s="48" t="s">
        <v>1132</v>
      </c>
    </row>
    <row r="24" spans="1:6" x14ac:dyDescent="0.15">
      <c r="A24" s="48">
        <v>23</v>
      </c>
      <c r="B24" s="48" t="s">
        <v>81</v>
      </c>
      <c r="C24" s="48" t="s">
        <v>257</v>
      </c>
      <c r="D24" s="48" t="s">
        <v>1142</v>
      </c>
      <c r="E24" s="48" t="s">
        <v>1141</v>
      </c>
      <c r="F24" s="48" t="s">
        <v>1132</v>
      </c>
    </row>
    <row r="25" spans="1:6" x14ac:dyDescent="0.15">
      <c r="A25" s="48">
        <v>24</v>
      </c>
      <c r="B25" s="48" t="s">
        <v>81</v>
      </c>
      <c r="C25" s="48" t="s">
        <v>257</v>
      </c>
      <c r="D25" s="48" t="s">
        <v>1143</v>
      </c>
      <c r="E25" s="48" t="s">
        <v>1144</v>
      </c>
      <c r="F25" s="48" t="s">
        <v>1132</v>
      </c>
    </row>
    <row r="26" spans="1:6" x14ac:dyDescent="0.15">
      <c r="A26" s="48">
        <v>25</v>
      </c>
      <c r="B26" s="48" t="s">
        <v>81</v>
      </c>
      <c r="C26" s="48" t="s">
        <v>257</v>
      </c>
      <c r="D26" s="48" t="s">
        <v>1145</v>
      </c>
      <c r="E26" s="48" t="s">
        <v>1125</v>
      </c>
      <c r="F26" s="48" t="s">
        <v>1132</v>
      </c>
    </row>
    <row r="27" spans="1:6" x14ac:dyDescent="0.15">
      <c r="A27" s="48">
        <v>26</v>
      </c>
      <c r="B27" s="48" t="s">
        <v>81</v>
      </c>
      <c r="C27" s="48" t="s">
        <v>257</v>
      </c>
      <c r="D27" s="48" t="s">
        <v>1126</v>
      </c>
      <c r="E27" s="48" t="s">
        <v>1127</v>
      </c>
      <c r="F27" s="48" t="s">
        <v>1132</v>
      </c>
    </row>
    <row r="28" spans="1:6" x14ac:dyDescent="0.15">
      <c r="A28" s="48">
        <v>27</v>
      </c>
      <c r="B28" s="48" t="s">
        <v>81</v>
      </c>
      <c r="C28" s="48" t="s">
        <v>257</v>
      </c>
      <c r="D28" s="48" t="s">
        <v>1128</v>
      </c>
      <c r="E28" s="48" t="s">
        <v>1129</v>
      </c>
      <c r="F28" s="48" t="s">
        <v>1132</v>
      </c>
    </row>
    <row r="29" spans="1:6" x14ac:dyDescent="0.15">
      <c r="A29" s="48">
        <v>28</v>
      </c>
      <c r="B29" s="48" t="s">
        <v>81</v>
      </c>
      <c r="C29" s="48" t="s">
        <v>257</v>
      </c>
      <c r="D29" s="48" t="s">
        <v>1146</v>
      </c>
      <c r="E29" s="48" t="s">
        <v>269</v>
      </c>
      <c r="F29" s="48" t="s">
        <v>1132</v>
      </c>
    </row>
    <row r="30" spans="1:6" x14ac:dyDescent="0.15">
      <c r="A30" s="48">
        <v>29</v>
      </c>
      <c r="B30" s="48" t="s">
        <v>81</v>
      </c>
      <c r="C30" s="48" t="s">
        <v>246</v>
      </c>
      <c r="D30" s="48" t="s">
        <v>1115</v>
      </c>
      <c r="E30" s="48" t="s">
        <v>269</v>
      </c>
      <c r="F30" s="48" t="s">
        <v>1132</v>
      </c>
    </row>
    <row r="31" spans="1:6" x14ac:dyDescent="0.15">
      <c r="A31" s="48">
        <v>30</v>
      </c>
      <c r="B31" s="48" t="s">
        <v>81</v>
      </c>
      <c r="C31" s="48" t="s">
        <v>246</v>
      </c>
      <c r="D31" s="48" t="s">
        <v>1147</v>
      </c>
      <c r="E31" s="48" t="s">
        <v>1134</v>
      </c>
      <c r="F31" s="48" t="s">
        <v>1132</v>
      </c>
    </row>
    <row r="32" spans="1:6" x14ac:dyDescent="0.15">
      <c r="A32" s="48">
        <v>31</v>
      </c>
      <c r="B32" s="48" t="s">
        <v>81</v>
      </c>
      <c r="C32" s="48" t="s">
        <v>246</v>
      </c>
      <c r="D32" s="48" t="s">
        <v>1119</v>
      </c>
      <c r="E32" s="48" t="s">
        <v>269</v>
      </c>
      <c r="F32" s="48" t="s">
        <v>1132</v>
      </c>
    </row>
    <row r="33" spans="1:6" x14ac:dyDescent="0.15">
      <c r="A33" s="48">
        <v>32</v>
      </c>
      <c r="B33" s="48" t="s">
        <v>81</v>
      </c>
      <c r="C33" s="48" t="s">
        <v>246</v>
      </c>
      <c r="D33" s="48" t="s">
        <v>1137</v>
      </c>
      <c r="E33" s="48" t="s">
        <v>1136</v>
      </c>
      <c r="F33" s="48" t="s">
        <v>1132</v>
      </c>
    </row>
    <row r="34" spans="1:6" x14ac:dyDescent="0.15">
      <c r="A34" s="48">
        <v>33</v>
      </c>
      <c r="B34" s="48" t="s">
        <v>81</v>
      </c>
      <c r="C34" s="48" t="s">
        <v>246</v>
      </c>
      <c r="D34" s="48" t="s">
        <v>1138</v>
      </c>
      <c r="E34" s="48" t="s">
        <v>1139</v>
      </c>
      <c r="F34" s="48" t="s">
        <v>1132</v>
      </c>
    </row>
    <row r="35" spans="1:6" x14ac:dyDescent="0.15">
      <c r="A35" s="48">
        <v>34</v>
      </c>
      <c r="B35" s="48" t="s">
        <v>81</v>
      </c>
      <c r="C35" s="48" t="s">
        <v>246</v>
      </c>
      <c r="D35" s="48" t="s">
        <v>1140</v>
      </c>
      <c r="E35" s="48" t="s">
        <v>1141</v>
      </c>
      <c r="F35" s="48" t="s">
        <v>1132</v>
      </c>
    </row>
    <row r="36" spans="1:6" x14ac:dyDescent="0.15">
      <c r="A36" s="48">
        <v>35</v>
      </c>
      <c r="B36" s="48" t="s">
        <v>81</v>
      </c>
      <c r="C36" s="48" t="s">
        <v>246</v>
      </c>
      <c r="D36" s="48" t="s">
        <v>1142</v>
      </c>
      <c r="E36" s="48" t="s">
        <v>1141</v>
      </c>
      <c r="F36" s="48" t="s">
        <v>1132</v>
      </c>
    </row>
    <row r="37" spans="1:6" x14ac:dyDescent="0.15">
      <c r="A37" s="48">
        <v>36</v>
      </c>
      <c r="B37" s="48" t="s">
        <v>81</v>
      </c>
      <c r="C37" s="48" t="s">
        <v>246</v>
      </c>
      <c r="D37" s="48" t="s">
        <v>1143</v>
      </c>
      <c r="E37" s="48" t="s">
        <v>1144</v>
      </c>
      <c r="F37" s="48" t="s">
        <v>1132</v>
      </c>
    </row>
    <row r="38" spans="1:6" x14ac:dyDescent="0.15">
      <c r="A38" s="48">
        <v>37</v>
      </c>
      <c r="B38" s="48" t="s">
        <v>81</v>
      </c>
      <c r="C38" s="48" t="s">
        <v>246</v>
      </c>
      <c r="D38" s="48" t="s">
        <v>1145</v>
      </c>
      <c r="E38" s="48" t="s">
        <v>1125</v>
      </c>
      <c r="F38" s="48" t="s">
        <v>1132</v>
      </c>
    </row>
    <row r="39" spans="1:6" x14ac:dyDescent="0.15">
      <c r="A39" s="48">
        <v>38</v>
      </c>
      <c r="B39" s="48" t="s">
        <v>81</v>
      </c>
      <c r="C39" s="48" t="s">
        <v>246</v>
      </c>
      <c r="D39" s="48" t="s">
        <v>1126</v>
      </c>
      <c r="E39" s="48" t="s">
        <v>1127</v>
      </c>
      <c r="F39" s="48" t="s">
        <v>1132</v>
      </c>
    </row>
    <row r="40" spans="1:6" x14ac:dyDescent="0.15">
      <c r="A40" s="48">
        <v>39</v>
      </c>
      <c r="B40" s="48" t="s">
        <v>81</v>
      </c>
      <c r="C40" s="48" t="s">
        <v>246</v>
      </c>
      <c r="D40" s="48" t="s">
        <v>1128</v>
      </c>
      <c r="E40" s="48" t="s">
        <v>1129</v>
      </c>
      <c r="F40" s="48" t="s">
        <v>1132</v>
      </c>
    </row>
    <row r="41" spans="1:6" x14ac:dyDescent="0.15">
      <c r="A41" s="48">
        <v>40</v>
      </c>
      <c r="B41" s="48" t="s">
        <v>81</v>
      </c>
      <c r="C41" s="48" t="s">
        <v>246</v>
      </c>
      <c r="D41" s="48" t="s">
        <v>1146</v>
      </c>
      <c r="E41" s="48" t="s">
        <v>269</v>
      </c>
      <c r="F41" s="48" t="s">
        <v>1132</v>
      </c>
    </row>
    <row r="42" spans="1:6" x14ac:dyDescent="0.15">
      <c r="A42" s="48">
        <v>41</v>
      </c>
      <c r="B42" s="48" t="s">
        <v>81</v>
      </c>
      <c r="C42" s="48" t="s">
        <v>261</v>
      </c>
      <c r="D42" s="48" t="s">
        <v>1115</v>
      </c>
      <c r="E42" s="48" t="s">
        <v>269</v>
      </c>
      <c r="F42" s="48" t="s">
        <v>1132</v>
      </c>
    </row>
    <row r="43" spans="1:6" x14ac:dyDescent="0.15">
      <c r="A43" s="48">
        <v>42</v>
      </c>
      <c r="B43" s="48" t="s">
        <v>81</v>
      </c>
      <c r="C43" s="48" t="s">
        <v>261</v>
      </c>
      <c r="D43" s="48" t="s">
        <v>1133</v>
      </c>
      <c r="E43" s="48" t="s">
        <v>1134</v>
      </c>
      <c r="F43" s="48" t="s">
        <v>1132</v>
      </c>
    </row>
    <row r="44" spans="1:6" x14ac:dyDescent="0.15">
      <c r="A44" s="48">
        <v>43</v>
      </c>
      <c r="B44" s="48" t="s">
        <v>81</v>
      </c>
      <c r="C44" s="48" t="s">
        <v>261</v>
      </c>
      <c r="D44" s="48" t="s">
        <v>1119</v>
      </c>
      <c r="E44" s="48" t="s">
        <v>269</v>
      </c>
      <c r="F44" s="48" t="s">
        <v>1132</v>
      </c>
    </row>
    <row r="45" spans="1:6" x14ac:dyDescent="0.15">
      <c r="A45" s="48">
        <v>44</v>
      </c>
      <c r="B45" s="48" t="s">
        <v>81</v>
      </c>
      <c r="C45" s="48" t="s">
        <v>261</v>
      </c>
      <c r="D45" s="48" t="s">
        <v>1148</v>
      </c>
      <c r="E45" s="48" t="s">
        <v>1121</v>
      </c>
      <c r="F45" s="48" t="s">
        <v>1132</v>
      </c>
    </row>
    <row r="46" spans="1:6" x14ac:dyDescent="0.15">
      <c r="A46" s="48">
        <v>45</v>
      </c>
      <c r="B46" s="48" t="s">
        <v>81</v>
      </c>
      <c r="C46" s="48" t="s">
        <v>261</v>
      </c>
      <c r="D46" s="48" t="s">
        <v>1149</v>
      </c>
      <c r="E46" s="48" t="s">
        <v>1150</v>
      </c>
      <c r="F46" s="48" t="s">
        <v>1132</v>
      </c>
    </row>
    <row r="47" spans="1:6" x14ac:dyDescent="0.15">
      <c r="A47" s="48">
        <v>46</v>
      </c>
      <c r="B47" s="48" t="s">
        <v>81</v>
      </c>
      <c r="C47" s="48" t="s">
        <v>261</v>
      </c>
      <c r="D47" s="48" t="s">
        <v>1151</v>
      </c>
      <c r="E47" s="48" t="s">
        <v>1150</v>
      </c>
      <c r="F47" s="48" t="s">
        <v>1132</v>
      </c>
    </row>
    <row r="48" spans="1:6" x14ac:dyDescent="0.15">
      <c r="A48" s="48">
        <v>47</v>
      </c>
      <c r="B48" s="48" t="s">
        <v>81</v>
      </c>
      <c r="C48" s="48" t="s">
        <v>261</v>
      </c>
      <c r="D48" s="48" t="s">
        <v>1137</v>
      </c>
      <c r="E48" s="48" t="s">
        <v>1136</v>
      </c>
      <c r="F48" s="48" t="s">
        <v>1132</v>
      </c>
    </row>
    <row r="49" spans="1:6" x14ac:dyDescent="0.15">
      <c r="A49" s="48">
        <v>48</v>
      </c>
      <c r="B49" s="48" t="s">
        <v>81</v>
      </c>
      <c r="C49" s="48" t="s">
        <v>261</v>
      </c>
      <c r="D49" s="48" t="s">
        <v>1152</v>
      </c>
      <c r="E49" s="48" t="s">
        <v>1121</v>
      </c>
      <c r="F49" s="48" t="s">
        <v>1132</v>
      </c>
    </row>
    <row r="50" spans="1:6" x14ac:dyDescent="0.15">
      <c r="A50" s="48">
        <v>49</v>
      </c>
      <c r="B50" s="48" t="s">
        <v>81</v>
      </c>
      <c r="C50" s="48" t="s">
        <v>261</v>
      </c>
      <c r="D50" s="48" t="s">
        <v>1138</v>
      </c>
      <c r="E50" s="48" t="s">
        <v>1139</v>
      </c>
      <c r="F50" s="48" t="s">
        <v>1132</v>
      </c>
    </row>
    <row r="51" spans="1:6" x14ac:dyDescent="0.15">
      <c r="A51" s="48">
        <v>50</v>
      </c>
      <c r="B51" s="48" t="s">
        <v>81</v>
      </c>
      <c r="C51" s="48" t="s">
        <v>261</v>
      </c>
      <c r="D51" s="48" t="s">
        <v>1153</v>
      </c>
      <c r="E51" s="48" t="s">
        <v>1154</v>
      </c>
      <c r="F51" s="48" t="s">
        <v>1132</v>
      </c>
    </row>
    <row r="52" spans="1:6" x14ac:dyDescent="0.15">
      <c r="A52" s="48">
        <v>51</v>
      </c>
      <c r="B52" s="48" t="s">
        <v>81</v>
      </c>
      <c r="C52" s="48" t="s">
        <v>261</v>
      </c>
      <c r="D52" s="48" t="s">
        <v>1142</v>
      </c>
      <c r="E52" s="48" t="s">
        <v>1141</v>
      </c>
      <c r="F52" s="48" t="s">
        <v>1132</v>
      </c>
    </row>
    <row r="53" spans="1:6" x14ac:dyDescent="0.15">
      <c r="A53" s="48">
        <v>52</v>
      </c>
      <c r="B53" s="48" t="s">
        <v>81</v>
      </c>
      <c r="C53" s="48" t="s">
        <v>261</v>
      </c>
      <c r="D53" s="48" t="s">
        <v>1155</v>
      </c>
      <c r="E53" s="48" t="s">
        <v>1156</v>
      </c>
      <c r="F53" s="48" t="s">
        <v>1132</v>
      </c>
    </row>
    <row r="54" spans="1:6" x14ac:dyDescent="0.15">
      <c r="A54" s="48">
        <v>53</v>
      </c>
      <c r="B54" s="48" t="s">
        <v>81</v>
      </c>
      <c r="C54" s="48" t="s">
        <v>261</v>
      </c>
      <c r="D54" s="48" t="s">
        <v>1145</v>
      </c>
      <c r="E54" s="48" t="s">
        <v>1125</v>
      </c>
      <c r="F54" s="48" t="s">
        <v>1132</v>
      </c>
    </row>
    <row r="55" spans="1:6" x14ac:dyDescent="0.15">
      <c r="A55" s="48">
        <v>54</v>
      </c>
      <c r="B55" s="48" t="s">
        <v>81</v>
      </c>
      <c r="C55" s="48" t="s">
        <v>261</v>
      </c>
      <c r="D55" s="48" t="s">
        <v>1126</v>
      </c>
      <c r="E55" s="48" t="s">
        <v>1127</v>
      </c>
      <c r="F55" s="48" t="s">
        <v>1132</v>
      </c>
    </row>
    <row r="56" spans="1:6" x14ac:dyDescent="0.15">
      <c r="A56" s="48">
        <v>55</v>
      </c>
      <c r="B56" s="48" t="s">
        <v>81</v>
      </c>
      <c r="C56" s="48" t="s">
        <v>261</v>
      </c>
      <c r="D56" s="48" t="s">
        <v>1128</v>
      </c>
      <c r="E56" s="48" t="s">
        <v>1129</v>
      </c>
      <c r="F56" s="48" t="s">
        <v>1132</v>
      </c>
    </row>
    <row r="57" spans="1:6" x14ac:dyDescent="0.15">
      <c r="A57" s="48">
        <v>56</v>
      </c>
      <c r="B57" s="48" t="s">
        <v>81</v>
      </c>
      <c r="C57" s="48" t="s">
        <v>261</v>
      </c>
      <c r="D57" s="48" t="s">
        <v>1146</v>
      </c>
      <c r="E57" s="48" t="s">
        <v>269</v>
      </c>
      <c r="F57" s="48" t="s">
        <v>1132</v>
      </c>
    </row>
    <row r="58" spans="1:6" x14ac:dyDescent="0.15">
      <c r="A58" s="48">
        <v>57</v>
      </c>
      <c r="B58" s="48" t="s">
        <v>81</v>
      </c>
      <c r="C58" s="48" t="s">
        <v>261</v>
      </c>
      <c r="D58" s="48" t="s">
        <v>1157</v>
      </c>
      <c r="E58" s="48" t="s">
        <v>269</v>
      </c>
      <c r="F58" s="48" t="s">
        <v>1132</v>
      </c>
    </row>
    <row r="59" spans="1:6" x14ac:dyDescent="0.15">
      <c r="A59" s="48">
        <v>58</v>
      </c>
      <c r="B59" s="48" t="s">
        <v>81</v>
      </c>
      <c r="C59" s="48" t="s">
        <v>278</v>
      </c>
      <c r="D59" s="48" t="s">
        <v>1115</v>
      </c>
      <c r="E59" s="48" t="s">
        <v>269</v>
      </c>
      <c r="F59" s="48" t="s">
        <v>1158</v>
      </c>
    </row>
    <row r="60" spans="1:6" x14ac:dyDescent="0.15">
      <c r="A60" s="48">
        <v>59</v>
      </c>
      <c r="B60" s="48" t="s">
        <v>81</v>
      </c>
      <c r="C60" s="48" t="s">
        <v>278</v>
      </c>
      <c r="D60" s="48" t="s">
        <v>1117</v>
      </c>
      <c r="E60" s="48" t="s">
        <v>1118</v>
      </c>
      <c r="F60" s="48" t="s">
        <v>1158</v>
      </c>
    </row>
    <row r="61" spans="1:6" x14ac:dyDescent="0.15">
      <c r="A61" s="48">
        <v>60</v>
      </c>
      <c r="B61" s="48" t="s">
        <v>81</v>
      </c>
      <c r="C61" s="48" t="s">
        <v>278</v>
      </c>
      <c r="D61" s="48" t="s">
        <v>1119</v>
      </c>
      <c r="E61" s="48" t="s">
        <v>269</v>
      </c>
      <c r="F61" s="48" t="s">
        <v>1158</v>
      </c>
    </row>
    <row r="62" spans="1:6" x14ac:dyDescent="0.15">
      <c r="A62" s="48">
        <v>61</v>
      </c>
      <c r="B62" s="48" t="s">
        <v>81</v>
      </c>
      <c r="C62" s="48" t="s">
        <v>278</v>
      </c>
      <c r="D62" s="48" t="s">
        <v>1120</v>
      </c>
      <c r="E62" s="48" t="s">
        <v>1121</v>
      </c>
      <c r="F62" s="48" t="s">
        <v>1158</v>
      </c>
    </row>
    <row r="63" spans="1:6" x14ac:dyDescent="0.15">
      <c r="A63" s="48">
        <v>62</v>
      </c>
      <c r="B63" s="48" t="s">
        <v>81</v>
      </c>
      <c r="C63" s="48" t="s">
        <v>278</v>
      </c>
      <c r="D63" s="48" t="s">
        <v>1159</v>
      </c>
      <c r="E63" s="48" t="s">
        <v>1123</v>
      </c>
      <c r="F63" s="48" t="s">
        <v>1158</v>
      </c>
    </row>
    <row r="64" spans="1:6" x14ac:dyDescent="0.15">
      <c r="A64" s="48">
        <v>63</v>
      </c>
      <c r="B64" s="48" t="s">
        <v>81</v>
      </c>
      <c r="C64" s="48" t="s">
        <v>278</v>
      </c>
      <c r="D64" s="48" t="s">
        <v>1160</v>
      </c>
      <c r="E64" s="48" t="s">
        <v>1125</v>
      </c>
      <c r="F64" s="48" t="s">
        <v>1158</v>
      </c>
    </row>
    <row r="65" spans="1:6" x14ac:dyDescent="0.15">
      <c r="A65" s="48">
        <v>64</v>
      </c>
      <c r="B65" s="48" t="s">
        <v>81</v>
      </c>
      <c r="C65" s="48" t="s">
        <v>278</v>
      </c>
      <c r="D65" s="48" t="s">
        <v>1126</v>
      </c>
      <c r="E65" s="48" t="s">
        <v>1127</v>
      </c>
      <c r="F65" s="48" t="s">
        <v>1158</v>
      </c>
    </row>
    <row r="66" spans="1:6" x14ac:dyDescent="0.15">
      <c r="A66" s="48">
        <v>65</v>
      </c>
      <c r="B66" s="48" t="s">
        <v>81</v>
      </c>
      <c r="C66" s="48" t="s">
        <v>278</v>
      </c>
      <c r="D66" s="48" t="s">
        <v>1128</v>
      </c>
      <c r="E66" s="48" t="s">
        <v>1129</v>
      </c>
      <c r="F66" s="48" t="s">
        <v>1158</v>
      </c>
    </row>
    <row r="67" spans="1:6" x14ac:dyDescent="0.15">
      <c r="A67" s="48">
        <v>66</v>
      </c>
      <c r="B67" s="48" t="s">
        <v>81</v>
      </c>
      <c r="C67" s="48" t="s">
        <v>250</v>
      </c>
      <c r="D67" s="48" t="s">
        <v>1115</v>
      </c>
      <c r="E67" s="48" t="s">
        <v>269</v>
      </c>
      <c r="F67" s="48" t="s">
        <v>1132</v>
      </c>
    </row>
    <row r="68" spans="1:6" x14ac:dyDescent="0.15">
      <c r="A68" s="48">
        <v>67</v>
      </c>
      <c r="B68" s="48" t="s">
        <v>81</v>
      </c>
      <c r="C68" s="48" t="s">
        <v>250</v>
      </c>
      <c r="D68" s="48" t="s">
        <v>1147</v>
      </c>
      <c r="E68" s="48" t="s">
        <v>1134</v>
      </c>
      <c r="F68" s="48" t="s">
        <v>1132</v>
      </c>
    </row>
    <row r="69" spans="1:6" x14ac:dyDescent="0.15">
      <c r="A69" s="48">
        <v>68</v>
      </c>
      <c r="B69" s="48" t="s">
        <v>81</v>
      </c>
      <c r="C69" s="48" t="s">
        <v>250</v>
      </c>
      <c r="D69" s="48" t="s">
        <v>1119</v>
      </c>
      <c r="E69" s="48" t="s">
        <v>269</v>
      </c>
      <c r="F69" s="48" t="s">
        <v>1132</v>
      </c>
    </row>
    <row r="70" spans="1:6" x14ac:dyDescent="0.15">
      <c r="A70" s="48">
        <v>69</v>
      </c>
      <c r="B70" s="48" t="s">
        <v>81</v>
      </c>
      <c r="C70" s="48" t="s">
        <v>250</v>
      </c>
      <c r="D70" s="48" t="s">
        <v>1135</v>
      </c>
      <c r="E70" s="48" t="s">
        <v>1136</v>
      </c>
      <c r="F70" s="48" t="s">
        <v>1132</v>
      </c>
    </row>
    <row r="71" spans="1:6" x14ac:dyDescent="0.15">
      <c r="A71" s="48">
        <v>70</v>
      </c>
      <c r="B71" s="48" t="s">
        <v>81</v>
      </c>
      <c r="C71" s="48" t="s">
        <v>250</v>
      </c>
      <c r="D71" s="48" t="s">
        <v>1161</v>
      </c>
      <c r="E71" s="48" t="s">
        <v>1144</v>
      </c>
      <c r="F71" s="48" t="s">
        <v>1132</v>
      </c>
    </row>
    <row r="72" spans="1:6" x14ac:dyDescent="0.15">
      <c r="A72" s="48">
        <v>71</v>
      </c>
      <c r="B72" s="48" t="s">
        <v>81</v>
      </c>
      <c r="C72" s="48" t="s">
        <v>250</v>
      </c>
      <c r="D72" s="48" t="s">
        <v>1145</v>
      </c>
      <c r="E72" s="48" t="s">
        <v>1125</v>
      </c>
      <c r="F72" s="48" t="s">
        <v>1132</v>
      </c>
    </row>
    <row r="73" spans="1:6" x14ac:dyDescent="0.15">
      <c r="A73" s="48">
        <v>72</v>
      </c>
      <c r="B73" s="48" t="s">
        <v>81</v>
      </c>
      <c r="C73" s="48" t="s">
        <v>250</v>
      </c>
      <c r="D73" s="48" t="s">
        <v>1126</v>
      </c>
      <c r="E73" s="48" t="s">
        <v>1127</v>
      </c>
      <c r="F73" s="48" t="s">
        <v>1132</v>
      </c>
    </row>
    <row r="74" spans="1:6" x14ac:dyDescent="0.15">
      <c r="A74" s="48">
        <v>73</v>
      </c>
      <c r="B74" s="48" t="s">
        <v>81</v>
      </c>
      <c r="C74" s="48" t="s">
        <v>250</v>
      </c>
      <c r="D74" s="48" t="s">
        <v>1128</v>
      </c>
      <c r="E74" s="48" t="s">
        <v>1129</v>
      </c>
      <c r="F74" s="48" t="s">
        <v>1132</v>
      </c>
    </row>
    <row r="75" spans="1:6" x14ac:dyDescent="0.15">
      <c r="A75" s="48">
        <v>74</v>
      </c>
      <c r="B75" s="48" t="s">
        <v>81</v>
      </c>
      <c r="C75" s="48" t="s">
        <v>250</v>
      </c>
      <c r="D75" s="48" t="s">
        <v>1146</v>
      </c>
      <c r="E75" s="48" t="s">
        <v>269</v>
      </c>
      <c r="F75" s="48" t="s">
        <v>1132</v>
      </c>
    </row>
    <row r="76" spans="1:6" x14ac:dyDescent="0.15">
      <c r="A76" s="48">
        <v>75</v>
      </c>
      <c r="B76" s="48" t="s">
        <v>81</v>
      </c>
      <c r="C76" s="48" t="s">
        <v>266</v>
      </c>
      <c r="D76" s="48" t="s">
        <v>1115</v>
      </c>
      <c r="E76" s="48" t="s">
        <v>269</v>
      </c>
      <c r="F76" s="48" t="s">
        <v>1162</v>
      </c>
    </row>
    <row r="77" spans="1:6" x14ac:dyDescent="0.15">
      <c r="A77" s="48">
        <v>76</v>
      </c>
      <c r="B77" s="48" t="s">
        <v>81</v>
      </c>
      <c r="C77" s="48" t="s">
        <v>266</v>
      </c>
      <c r="D77" s="48" t="s">
        <v>1117</v>
      </c>
      <c r="E77" s="48" t="s">
        <v>1163</v>
      </c>
      <c r="F77" s="48" t="s">
        <v>1162</v>
      </c>
    </row>
    <row r="78" spans="1:6" x14ac:dyDescent="0.15">
      <c r="A78" s="48">
        <v>77</v>
      </c>
      <c r="B78" s="48" t="s">
        <v>81</v>
      </c>
      <c r="C78" s="48" t="s">
        <v>266</v>
      </c>
      <c r="D78" s="48" t="s">
        <v>1119</v>
      </c>
      <c r="E78" s="48" t="s">
        <v>269</v>
      </c>
      <c r="F78" s="48" t="s">
        <v>1162</v>
      </c>
    </row>
    <row r="79" spans="1:6" x14ac:dyDescent="0.15">
      <c r="A79" s="48">
        <v>78</v>
      </c>
      <c r="B79" s="48" t="s">
        <v>81</v>
      </c>
      <c r="C79" s="48" t="s">
        <v>266</v>
      </c>
      <c r="D79" s="48" t="s">
        <v>1164</v>
      </c>
      <c r="E79" s="48" t="s">
        <v>1121</v>
      </c>
      <c r="F79" s="48" t="s">
        <v>1162</v>
      </c>
    </row>
    <row r="80" spans="1:6" x14ac:dyDescent="0.15">
      <c r="A80" s="48">
        <v>79</v>
      </c>
      <c r="B80" s="48" t="s">
        <v>81</v>
      </c>
      <c r="C80" s="48" t="s">
        <v>266</v>
      </c>
      <c r="D80" s="48" t="s">
        <v>1120</v>
      </c>
      <c r="E80" s="48" t="s">
        <v>1121</v>
      </c>
      <c r="F80" s="48" t="s">
        <v>1162</v>
      </c>
    </row>
    <row r="81" spans="1:6" x14ac:dyDescent="0.15">
      <c r="A81" s="48">
        <v>80</v>
      </c>
      <c r="B81" s="48" t="s">
        <v>81</v>
      </c>
      <c r="C81" s="48" t="s">
        <v>266</v>
      </c>
      <c r="D81" s="48" t="s">
        <v>1145</v>
      </c>
      <c r="E81" s="48" t="s">
        <v>1125</v>
      </c>
      <c r="F81" s="48" t="s">
        <v>1162</v>
      </c>
    </row>
    <row r="82" spans="1:6" x14ac:dyDescent="0.15">
      <c r="A82" s="48">
        <v>81</v>
      </c>
      <c r="B82" s="48" t="s">
        <v>81</v>
      </c>
      <c r="C82" s="48" t="s">
        <v>266</v>
      </c>
      <c r="D82" s="48" t="s">
        <v>1126</v>
      </c>
      <c r="E82" s="48" t="s">
        <v>1127</v>
      </c>
      <c r="F82" s="48" t="s">
        <v>1162</v>
      </c>
    </row>
    <row r="83" spans="1:6" x14ac:dyDescent="0.15">
      <c r="A83" s="48">
        <v>82</v>
      </c>
      <c r="B83" s="48" t="s">
        <v>81</v>
      </c>
      <c r="C83" s="48" t="s">
        <v>266</v>
      </c>
      <c r="D83" s="48" t="s">
        <v>1128</v>
      </c>
      <c r="E83" s="48" t="s">
        <v>1129</v>
      </c>
      <c r="F83" s="48" t="s">
        <v>1162</v>
      </c>
    </row>
    <row r="84" spans="1:6" x14ac:dyDescent="0.15">
      <c r="A84" s="48">
        <v>83</v>
      </c>
      <c r="B84" s="48" t="s">
        <v>81</v>
      </c>
      <c r="C84" s="48" t="s">
        <v>266</v>
      </c>
      <c r="D84" s="48" t="s">
        <v>1165</v>
      </c>
      <c r="E84" s="48" t="s">
        <v>269</v>
      </c>
      <c r="F84" s="48" t="s">
        <v>1162</v>
      </c>
    </row>
    <row r="85" spans="1:6" x14ac:dyDescent="0.15">
      <c r="A85" s="48">
        <v>84</v>
      </c>
      <c r="B85" s="48" t="s">
        <v>81</v>
      </c>
      <c r="C85" s="48" t="s">
        <v>270</v>
      </c>
      <c r="D85" s="48" t="s">
        <v>1115</v>
      </c>
      <c r="E85" s="48" t="s">
        <v>269</v>
      </c>
      <c r="F85" s="48" t="s">
        <v>1166</v>
      </c>
    </row>
    <row r="86" spans="1:6" x14ac:dyDescent="0.15">
      <c r="A86" s="48">
        <v>85</v>
      </c>
      <c r="B86" s="48" t="s">
        <v>81</v>
      </c>
      <c r="C86" s="48" t="s">
        <v>270</v>
      </c>
      <c r="D86" s="48" t="s">
        <v>1117</v>
      </c>
      <c r="E86" s="48" t="s">
        <v>1118</v>
      </c>
      <c r="F86" s="48" t="s">
        <v>1166</v>
      </c>
    </row>
    <row r="87" spans="1:6" x14ac:dyDescent="0.15">
      <c r="A87" s="48">
        <v>86</v>
      </c>
      <c r="B87" s="48" t="s">
        <v>81</v>
      </c>
      <c r="C87" s="48" t="s">
        <v>270</v>
      </c>
      <c r="D87" s="48" t="s">
        <v>1119</v>
      </c>
      <c r="E87" s="48" t="s">
        <v>269</v>
      </c>
      <c r="F87" s="48" t="s">
        <v>1166</v>
      </c>
    </row>
    <row r="88" spans="1:6" x14ac:dyDescent="0.15">
      <c r="A88" s="48">
        <v>87</v>
      </c>
      <c r="B88" s="48" t="s">
        <v>81</v>
      </c>
      <c r="C88" s="48" t="s">
        <v>270</v>
      </c>
      <c r="D88" s="48" t="s">
        <v>1167</v>
      </c>
      <c r="E88" s="48" t="s">
        <v>1150</v>
      </c>
      <c r="F88" s="48" t="s">
        <v>1166</v>
      </c>
    </row>
    <row r="89" spans="1:6" x14ac:dyDescent="0.15">
      <c r="A89" s="48">
        <v>88</v>
      </c>
      <c r="B89" s="48" t="s">
        <v>81</v>
      </c>
      <c r="C89" s="48" t="s">
        <v>270</v>
      </c>
      <c r="D89" s="48" t="s">
        <v>1120</v>
      </c>
      <c r="E89" s="48" t="s">
        <v>1121</v>
      </c>
      <c r="F89" s="48" t="s">
        <v>1166</v>
      </c>
    </row>
    <row r="90" spans="1:6" x14ac:dyDescent="0.15">
      <c r="A90" s="48">
        <v>89</v>
      </c>
      <c r="B90" s="48" t="s">
        <v>81</v>
      </c>
      <c r="C90" s="48" t="s">
        <v>270</v>
      </c>
      <c r="D90" s="48" t="s">
        <v>1168</v>
      </c>
      <c r="E90" s="48" t="s">
        <v>1123</v>
      </c>
      <c r="F90" s="48" t="s">
        <v>1166</v>
      </c>
    </row>
    <row r="91" spans="1:6" x14ac:dyDescent="0.15">
      <c r="A91" s="48">
        <v>90</v>
      </c>
      <c r="B91" s="48" t="s">
        <v>81</v>
      </c>
      <c r="C91" s="48" t="s">
        <v>270</v>
      </c>
      <c r="D91" s="48" t="s">
        <v>1169</v>
      </c>
      <c r="E91" s="48" t="s">
        <v>1125</v>
      </c>
      <c r="F91" s="48" t="s">
        <v>1166</v>
      </c>
    </row>
    <row r="92" spans="1:6" x14ac:dyDescent="0.15">
      <c r="A92" s="48">
        <v>91</v>
      </c>
      <c r="B92" s="48" t="s">
        <v>81</v>
      </c>
      <c r="C92" s="48" t="s">
        <v>270</v>
      </c>
      <c r="D92" s="48" t="s">
        <v>1126</v>
      </c>
      <c r="E92" s="48" t="s">
        <v>1127</v>
      </c>
      <c r="F92" s="48" t="s">
        <v>1166</v>
      </c>
    </row>
    <row r="93" spans="1:6" x14ac:dyDescent="0.15">
      <c r="A93" s="48">
        <v>92</v>
      </c>
      <c r="B93" s="48" t="s">
        <v>81</v>
      </c>
      <c r="C93" s="48" t="s">
        <v>270</v>
      </c>
      <c r="D93" s="48" t="s">
        <v>1128</v>
      </c>
      <c r="E93" s="48" t="s">
        <v>1129</v>
      </c>
      <c r="F93" s="48" t="s">
        <v>1166</v>
      </c>
    </row>
    <row r="94" spans="1:6" x14ac:dyDescent="0.15">
      <c r="A94" s="48">
        <v>93</v>
      </c>
      <c r="B94" s="48" t="s">
        <v>81</v>
      </c>
      <c r="C94" s="48" t="s">
        <v>270</v>
      </c>
      <c r="D94" s="48" t="s">
        <v>1170</v>
      </c>
      <c r="E94" s="48" t="s">
        <v>269</v>
      </c>
      <c r="F94" s="48" t="s">
        <v>1166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D">
    <tabColor indexed="47"/>
  </sheetPr>
  <dimension ref="A1:B10"/>
  <sheetViews>
    <sheetView showGridLines="0" zoomScaleNormal="100" workbookViewId="0"/>
  </sheetViews>
  <sheetFormatPr defaultRowHeight="11.25" x14ac:dyDescent="0.15"/>
  <sheetData>
    <row r="1" spans="1:2" x14ac:dyDescent="0.15">
      <c r="A1" t="s">
        <v>167</v>
      </c>
      <c r="B1" t="s">
        <v>339</v>
      </c>
    </row>
    <row r="2" spans="1:2" x14ac:dyDescent="0.15">
      <c r="A2">
        <v>1</v>
      </c>
      <c r="B2" t="s">
        <v>283</v>
      </c>
    </row>
    <row r="3" spans="1:2" x14ac:dyDescent="0.15">
      <c r="A3">
        <v>2</v>
      </c>
      <c r="B3" t="s">
        <v>287</v>
      </c>
    </row>
    <row r="4" spans="1:2" x14ac:dyDescent="0.15">
      <c r="A4">
        <v>3</v>
      </c>
      <c r="B4" t="s">
        <v>257</v>
      </c>
    </row>
    <row r="5" spans="1:2" x14ac:dyDescent="0.15">
      <c r="A5">
        <v>4</v>
      </c>
      <c r="B5" t="s">
        <v>246</v>
      </c>
    </row>
    <row r="6" spans="1:2" x14ac:dyDescent="0.15">
      <c r="A6">
        <v>5</v>
      </c>
      <c r="B6" t="s">
        <v>261</v>
      </c>
    </row>
    <row r="7" spans="1:2" x14ac:dyDescent="0.15">
      <c r="A7">
        <v>6</v>
      </c>
      <c r="B7" t="s">
        <v>278</v>
      </c>
    </row>
    <row r="8" spans="1:2" x14ac:dyDescent="0.15">
      <c r="A8">
        <v>7</v>
      </c>
      <c r="B8" t="s">
        <v>250</v>
      </c>
    </row>
    <row r="9" spans="1:2" x14ac:dyDescent="0.15">
      <c r="A9">
        <v>8</v>
      </c>
      <c r="B9" t="s">
        <v>266</v>
      </c>
    </row>
    <row r="10" spans="1:2" x14ac:dyDescent="0.15">
      <c r="A10">
        <v>9</v>
      </c>
      <c r="B10" t="s">
        <v>270</v>
      </c>
    </row>
  </sheetData>
  <sheetProtection formatColumns="0" formatRows="0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7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C19"/>
  <sheetViews>
    <sheetView showGridLines="0" zoomScaleNormal="100" workbookViewId="0">
      <selection activeCell="B5" sqref="B5"/>
    </sheetView>
  </sheetViews>
  <sheetFormatPr defaultRowHeight="11.25" x14ac:dyDescent="0.15"/>
  <cols>
    <col min="1" max="1" width="63.7109375" customWidth="1"/>
    <col min="2" max="2" width="76.42578125" bestFit="1" customWidth="1"/>
  </cols>
  <sheetData>
    <row r="1" spans="1:3" x14ac:dyDescent="0.15">
      <c r="A1" s="37" t="s">
        <v>140</v>
      </c>
      <c r="B1" s="2"/>
      <c r="C1" s="2"/>
    </row>
    <row r="2" spans="1:3" x14ac:dyDescent="0.15">
      <c r="A2" s="47" t="s">
        <v>151</v>
      </c>
      <c r="B2" s="2"/>
      <c r="C2" s="2"/>
    </row>
    <row r="3" spans="1:3" x14ac:dyDescent="0.15">
      <c r="A3" s="37" t="s">
        <v>141</v>
      </c>
      <c r="B3" s="2"/>
      <c r="C3" s="2"/>
    </row>
    <row r="4" spans="1:3" x14ac:dyDescent="0.15">
      <c r="A4" s="47" t="s">
        <v>142</v>
      </c>
      <c r="B4" s="47" t="s">
        <v>143</v>
      </c>
      <c r="C4" s="47" t="s">
        <v>99</v>
      </c>
    </row>
    <row r="5" spans="1:3" x14ac:dyDescent="0.15">
      <c r="A5" s="47" t="s">
        <v>334</v>
      </c>
      <c r="B5" s="47" t="s">
        <v>335</v>
      </c>
      <c r="C5" s="47" t="s">
        <v>336</v>
      </c>
    </row>
    <row r="6" spans="1:3" ht="12" x14ac:dyDescent="0.15">
      <c r="A6" s="50"/>
      <c r="B6" s="48"/>
      <c r="C6" s="48"/>
    </row>
    <row r="7" spans="1:3" ht="12" x14ac:dyDescent="0.15">
      <c r="A7" s="11"/>
    </row>
    <row r="8" spans="1:3" ht="12" x14ac:dyDescent="0.15">
      <c r="A8" s="11"/>
    </row>
    <row r="9" spans="1:3" ht="12" x14ac:dyDescent="0.15">
      <c r="A9" s="11"/>
    </row>
    <row r="10" spans="1:3" ht="12" x14ac:dyDescent="0.15">
      <c r="A10" s="11"/>
    </row>
    <row r="11" spans="1:3" ht="12" x14ac:dyDescent="0.15">
      <c r="A11" s="11"/>
    </row>
    <row r="12" spans="1:3" ht="12" x14ac:dyDescent="0.15">
      <c r="A12" s="11"/>
    </row>
    <row r="13" spans="1:3" ht="12" x14ac:dyDescent="0.15">
      <c r="A13" s="11"/>
    </row>
    <row r="14" spans="1:3" ht="12" x14ac:dyDescent="0.15">
      <c r="A14" s="11"/>
    </row>
    <row r="15" spans="1:3" ht="12" x14ac:dyDescent="0.15">
      <c r="A15" s="11"/>
    </row>
    <row r="16" spans="1:3" ht="12" x14ac:dyDescent="0.15">
      <c r="A16" s="11"/>
    </row>
    <row r="17" spans="1:1" ht="12" x14ac:dyDescent="0.15">
      <c r="A17" s="11"/>
    </row>
    <row r="18" spans="1:1" ht="12" x14ac:dyDescent="0.15">
      <c r="A18" s="11"/>
    </row>
    <row r="19" spans="1:1" ht="12" x14ac:dyDescent="0.15">
      <c r="A19" s="11"/>
    </row>
  </sheetData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2"/>
  </cols>
  <sheetData/>
  <sheetProtection formatColumns="0" formatRows="0"/>
  <phoneticPr fontId="7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SecretCode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HLCommandBar">
    <tabColor indexed="47"/>
  </sheetPr>
  <dimension ref="A1"/>
  <sheetViews>
    <sheetView showGridLines="0" zoomScaleNormal="100" workbookViewId="0">
      <selection activeCell="M20" sqref="M20"/>
    </sheetView>
  </sheetViews>
  <sheetFormatPr defaultRowHeight="11.25" x14ac:dyDescent="0.15"/>
  <sheetData/>
  <sheetProtection formatColumns="0" formatRows="0"/>
  <dataConsolidate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GeneralProc">
    <tabColor indexed="47"/>
  </sheetPr>
  <dimension ref="A1"/>
  <sheetViews>
    <sheetView showGridLines="0" zoomScaleNormal="100" workbookViewId="0"/>
  </sheetViews>
  <sheetFormatPr defaultRowHeight="12.75" x14ac:dyDescent="0.15"/>
  <cols>
    <col min="1" max="16384" width="9.140625" style="19"/>
  </cols>
  <sheetData/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1:A59"/>
  <sheetViews>
    <sheetView showGridLines="0" zoomScaleNormal="100" workbookViewId="0"/>
  </sheetViews>
  <sheetFormatPr defaultRowHeight="11.25" x14ac:dyDescent="0.15"/>
  <sheetData>
    <row r="1" spans="1:1" x14ac:dyDescent="0.15">
      <c r="A1" s="232">
        <f>IF(Программа!$D$12="",1,0)</f>
        <v>0</v>
      </c>
    </row>
    <row r="2" spans="1:1" x14ac:dyDescent="0.15">
      <c r="A2" s="232">
        <f>IF(Программа!$F$12="",1,0)</f>
        <v>0</v>
      </c>
    </row>
    <row r="3" spans="1:1" x14ac:dyDescent="0.15">
      <c r="A3" s="232">
        <f>IF(Программа!$G$12="",1,0)</f>
        <v>0</v>
      </c>
    </row>
    <row r="4" spans="1:1" x14ac:dyDescent="0.15">
      <c r="A4" s="232">
        <f>IF(Программа!$K$12="",1,0)</f>
        <v>0</v>
      </c>
    </row>
    <row r="5" spans="1:1" x14ac:dyDescent="0.15">
      <c r="A5" s="232">
        <f>IF(Программа!$L$12="",1,0)</f>
        <v>0</v>
      </c>
    </row>
    <row r="6" spans="1:1" x14ac:dyDescent="0.15">
      <c r="A6" s="232">
        <f>IF(Программа!$M$12="",1,0)</f>
        <v>0</v>
      </c>
    </row>
    <row r="7" spans="1:1" x14ac:dyDescent="0.15">
      <c r="A7" s="232">
        <f>IF(Энергообследование!$D$9="",1,0)</f>
        <v>0</v>
      </c>
    </row>
    <row r="8" spans="1:1" x14ac:dyDescent="0.15">
      <c r="A8" s="232">
        <f>IF(Показатели!$J$23="",1,0)</f>
        <v>0</v>
      </c>
    </row>
    <row r="9" spans="1:1" x14ac:dyDescent="0.15">
      <c r="A9" s="232">
        <f>IF(Программа!$I$12="",1,0)</f>
        <v>0</v>
      </c>
    </row>
    <row r="10" spans="1:1" x14ac:dyDescent="0.15">
      <c r="A10" s="232">
        <f>IF('Реестр мероприятий'!$H$15="",1,0)</f>
        <v>0</v>
      </c>
    </row>
    <row r="11" spans="1:1" x14ac:dyDescent="0.15">
      <c r="A11" s="232">
        <f>IF('Реестр мероприятий'!$I$15="",1,0)</f>
        <v>0</v>
      </c>
    </row>
    <row r="12" spans="1:1" x14ac:dyDescent="0.15">
      <c r="A12" s="232">
        <f>IF('Финансовое обеспечение'!$M$16="",1,0)</f>
        <v>0</v>
      </c>
    </row>
    <row r="13" spans="1:1" x14ac:dyDescent="0.15">
      <c r="A13" s="232">
        <f>IF('Финансовое обеспечение'!$N$16="",1,0)</f>
        <v>0</v>
      </c>
    </row>
    <row r="14" spans="1:1" x14ac:dyDescent="0.15">
      <c r="A14" s="232">
        <f>IF(Эффект!$O$17="",1,0)</f>
        <v>0</v>
      </c>
    </row>
    <row r="15" spans="1:1" x14ac:dyDescent="0.15">
      <c r="A15" s="232">
        <f>IF(Эффект!$P$17="",1,0)</f>
        <v>0</v>
      </c>
    </row>
    <row r="16" spans="1:1" x14ac:dyDescent="0.15">
      <c r="A16" s="232">
        <f>IF('Реестр мероприятий'!$H$16="",1,0)</f>
        <v>0</v>
      </c>
    </row>
    <row r="17" spans="1:1" x14ac:dyDescent="0.15">
      <c r="A17" s="232">
        <f>IF('Реестр мероприятий'!$I$16="",1,0)</f>
        <v>0</v>
      </c>
    </row>
    <row r="18" spans="1:1" x14ac:dyDescent="0.15">
      <c r="A18" s="232">
        <f>IF('Финансовое обеспечение'!$M$19="",1,0)</f>
        <v>0</v>
      </c>
    </row>
    <row r="19" spans="1:1" x14ac:dyDescent="0.15">
      <c r="A19" s="232">
        <f>IF('Финансовое обеспечение'!$N$19="",1,0)</f>
        <v>0</v>
      </c>
    </row>
    <row r="20" spans="1:1" x14ac:dyDescent="0.15">
      <c r="A20" s="232">
        <f>IF(Эффект!$O$20="",1,0)</f>
        <v>0</v>
      </c>
    </row>
    <row r="21" spans="1:1" x14ac:dyDescent="0.15">
      <c r="A21" s="232">
        <f>IF(Эффект!$P$20="",1,0)</f>
        <v>0</v>
      </c>
    </row>
    <row r="22" spans="1:1" x14ac:dyDescent="0.15">
      <c r="A22" s="232">
        <f>IF('Реестр мероприятий'!$H$17="",1,0)</f>
        <v>0</v>
      </c>
    </row>
    <row r="23" spans="1:1" x14ac:dyDescent="0.15">
      <c r="A23" s="232">
        <f>IF('Реестр мероприятий'!$I$17="",1,0)</f>
        <v>0</v>
      </c>
    </row>
    <row r="24" spans="1:1" x14ac:dyDescent="0.15">
      <c r="A24" s="232">
        <f>IF('Финансовое обеспечение'!$M$22="",1,0)</f>
        <v>0</v>
      </c>
    </row>
    <row r="25" spans="1:1" x14ac:dyDescent="0.15">
      <c r="A25" s="232">
        <f>IF('Финансовое обеспечение'!$N$22="",1,0)</f>
        <v>0</v>
      </c>
    </row>
    <row r="26" spans="1:1" x14ac:dyDescent="0.15">
      <c r="A26" s="232">
        <f>IF(Эффект!$O$23="",1,0)</f>
        <v>0</v>
      </c>
    </row>
    <row r="27" spans="1:1" x14ac:dyDescent="0.15">
      <c r="A27" s="232">
        <f>IF(Эффект!$P$23="",1,0)</f>
        <v>0</v>
      </c>
    </row>
    <row r="28" spans="1:1" x14ac:dyDescent="0.15">
      <c r="A28" s="232">
        <f>IF('Реестр мероприятий'!$H$18="",1,0)</f>
        <v>0</v>
      </c>
    </row>
    <row r="29" spans="1:1" x14ac:dyDescent="0.15">
      <c r="A29" s="232">
        <f>IF('Реестр мероприятий'!$I$18="",1,0)</f>
        <v>0</v>
      </c>
    </row>
    <row r="30" spans="1:1" x14ac:dyDescent="0.15">
      <c r="A30" s="232">
        <f>IF('Финансовое обеспечение'!$M$25="",1,0)</f>
        <v>0</v>
      </c>
    </row>
    <row r="31" spans="1:1" x14ac:dyDescent="0.15">
      <c r="A31" s="232">
        <f>IF('Финансовое обеспечение'!$N$25="",1,0)</f>
        <v>0</v>
      </c>
    </row>
    <row r="32" spans="1:1" x14ac:dyDescent="0.15">
      <c r="A32" s="232">
        <f>IF(Эффект!$O$26="",1,0)</f>
        <v>0</v>
      </c>
    </row>
    <row r="33" spans="1:1" x14ac:dyDescent="0.15">
      <c r="A33" s="232">
        <f>IF(Эффект!$P$26="",1,0)</f>
        <v>0</v>
      </c>
    </row>
    <row r="34" spans="1:1" x14ac:dyDescent="0.15">
      <c r="A34" s="232">
        <f>IF('Реестр мероприятий'!$H$19="",1,0)</f>
        <v>0</v>
      </c>
    </row>
    <row r="35" spans="1:1" x14ac:dyDescent="0.15">
      <c r="A35" s="232">
        <f>IF('Реестр мероприятий'!$I$19="",1,0)</f>
        <v>0</v>
      </c>
    </row>
    <row r="36" spans="1:1" x14ac:dyDescent="0.15">
      <c r="A36" s="232">
        <f>IF('Финансовое обеспечение'!$M$28="",1,0)</f>
        <v>0</v>
      </c>
    </row>
    <row r="37" spans="1:1" x14ac:dyDescent="0.15">
      <c r="A37" s="232">
        <f>IF('Финансовое обеспечение'!$N$28="",1,0)</f>
        <v>0</v>
      </c>
    </row>
    <row r="38" spans="1:1" x14ac:dyDescent="0.15">
      <c r="A38" s="232">
        <f>IF(Эффект!$O$29="",1,0)</f>
        <v>0</v>
      </c>
    </row>
    <row r="39" spans="1:1" x14ac:dyDescent="0.15">
      <c r="A39" s="232">
        <f>IF(Эффект!$P$29="",1,0)</f>
        <v>0</v>
      </c>
    </row>
    <row r="40" spans="1:1" x14ac:dyDescent="0.15">
      <c r="A40" s="232">
        <f>IF('Реестр мероприятий'!$H$20="",1,0)</f>
        <v>0</v>
      </c>
    </row>
    <row r="41" spans="1:1" x14ac:dyDescent="0.15">
      <c r="A41" s="232">
        <f>IF('Реестр мероприятий'!$I$20="",1,0)</f>
        <v>0</v>
      </c>
    </row>
    <row r="42" spans="1:1" x14ac:dyDescent="0.15">
      <c r="A42" s="232">
        <f>IF('Финансовое обеспечение'!$M$31="",1,0)</f>
        <v>0</v>
      </c>
    </row>
    <row r="43" spans="1:1" x14ac:dyDescent="0.15">
      <c r="A43" s="232">
        <f>IF('Финансовое обеспечение'!$N$31="",1,0)</f>
        <v>0</v>
      </c>
    </row>
    <row r="44" spans="1:1" x14ac:dyDescent="0.15">
      <c r="A44" s="232">
        <f>IF(Эффект!$O$32="",1,0)</f>
        <v>0</v>
      </c>
    </row>
    <row r="45" spans="1:1" x14ac:dyDescent="0.15">
      <c r="A45" s="232">
        <f>IF(Эффект!$P$32="",1,0)</f>
        <v>0</v>
      </c>
    </row>
    <row r="46" spans="1:1" x14ac:dyDescent="0.15">
      <c r="A46" s="232">
        <f>IF('Реестр мероприятий'!$H$21="",1,0)</f>
        <v>0</v>
      </c>
    </row>
    <row r="47" spans="1:1" x14ac:dyDescent="0.15">
      <c r="A47" s="232">
        <f>IF('Реестр мероприятий'!$I$21="",1,0)</f>
        <v>0</v>
      </c>
    </row>
    <row r="48" spans="1:1" x14ac:dyDescent="0.15">
      <c r="A48" s="232">
        <f>IF('Финансовое обеспечение'!$M$34="",1,0)</f>
        <v>0</v>
      </c>
    </row>
    <row r="49" spans="1:1" x14ac:dyDescent="0.15">
      <c r="A49" s="232">
        <f>IF('Финансовое обеспечение'!$N$34="",1,0)</f>
        <v>0</v>
      </c>
    </row>
    <row r="50" spans="1:1" x14ac:dyDescent="0.15">
      <c r="A50" s="232">
        <f>IF(Эффект!$O$35="",1,0)</f>
        <v>0</v>
      </c>
    </row>
    <row r="51" spans="1:1" x14ac:dyDescent="0.15">
      <c r="A51" s="232">
        <f>IF(Эффект!$P$35="",1,0)</f>
        <v>0</v>
      </c>
    </row>
    <row r="52" spans="1:1" x14ac:dyDescent="0.15">
      <c r="A52" s="232">
        <f>IF('Реестр мероприятий'!$H$22="",1,0)</f>
        <v>0</v>
      </c>
    </row>
    <row r="53" spans="1:1" x14ac:dyDescent="0.15">
      <c r="A53" s="232">
        <f>IF('Реестр мероприятий'!$I$22="",1,0)</f>
        <v>0</v>
      </c>
    </row>
    <row r="54" spans="1:1" x14ac:dyDescent="0.15">
      <c r="A54" s="232">
        <f>IF('Финансовое обеспечение'!$M$37="",1,0)</f>
        <v>0</v>
      </c>
    </row>
    <row r="55" spans="1:1" x14ac:dyDescent="0.15">
      <c r="A55" s="232">
        <f>IF('Финансовое обеспечение'!$N$37="",1,0)</f>
        <v>0</v>
      </c>
    </row>
    <row r="56" spans="1:1" x14ac:dyDescent="0.15">
      <c r="A56" s="232">
        <f>IF(Эффект!$O$38="",1,0)</f>
        <v>0</v>
      </c>
    </row>
    <row r="57" spans="1:1" x14ac:dyDescent="0.15">
      <c r="A57" s="232">
        <f>IF(Эффект!$P$38="",1,0)</f>
        <v>0</v>
      </c>
    </row>
    <row r="58" spans="1:1" x14ac:dyDescent="0.15">
      <c r="A58" s="232">
        <f>IF(Программа!$K$12="",1,0)</f>
        <v>0</v>
      </c>
    </row>
    <row r="59" spans="1:1" x14ac:dyDescent="0.15">
      <c r="A59" s="232">
        <f>IF(Программа!$L$12="",1,0)</f>
        <v>0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URL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7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7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 x14ac:dyDescent="0.15"/>
  <cols>
    <col min="1" max="26" width="9.140625" style="6"/>
    <col min="27" max="36" width="9.140625" style="7"/>
    <col min="37" max="16384" width="9.140625" style="6"/>
  </cols>
  <sheetData/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31"/>
  <sheetViews>
    <sheetView showGridLines="0" zoomScaleNormal="100" workbookViewId="0"/>
  </sheetViews>
  <sheetFormatPr defaultRowHeight="11.25" x14ac:dyDescent="0.15"/>
  <cols>
    <col min="1" max="1" width="22.85546875" bestFit="1" customWidth="1"/>
    <col min="2" max="2" width="21.140625" bestFit="1" customWidth="1"/>
    <col min="3" max="16384" width="9.140625" style="2"/>
  </cols>
  <sheetData>
    <row r="1" spans="1:2" x14ac:dyDescent="0.15">
      <c r="A1" s="40" t="s">
        <v>87</v>
      </c>
      <c r="B1" s="40" t="s">
        <v>88</v>
      </c>
    </row>
    <row r="2" spans="1:2" x14ac:dyDescent="0.15">
      <c r="A2" t="s">
        <v>89</v>
      </c>
      <c r="B2" t="s">
        <v>109</v>
      </c>
    </row>
    <row r="3" spans="1:2" x14ac:dyDescent="0.15">
      <c r="A3" t="s">
        <v>105</v>
      </c>
      <c r="B3" t="s">
        <v>90</v>
      </c>
    </row>
    <row r="4" spans="1:2" x14ac:dyDescent="0.15">
      <c r="A4" t="s">
        <v>146</v>
      </c>
      <c r="B4" t="s">
        <v>93</v>
      </c>
    </row>
    <row r="5" spans="1:2" x14ac:dyDescent="0.15">
      <c r="A5" t="s">
        <v>322</v>
      </c>
      <c r="B5" t="s">
        <v>157</v>
      </c>
    </row>
    <row r="6" spans="1:2" x14ac:dyDescent="0.15">
      <c r="A6" t="s">
        <v>219</v>
      </c>
      <c r="B6" t="s">
        <v>320</v>
      </c>
    </row>
    <row r="7" spans="1:2" x14ac:dyDescent="0.15">
      <c r="A7" t="s">
        <v>297</v>
      </c>
      <c r="B7" t="s">
        <v>321</v>
      </c>
    </row>
    <row r="8" spans="1:2" x14ac:dyDescent="0.15">
      <c r="A8" t="s">
        <v>301</v>
      </c>
      <c r="B8" t="s">
        <v>329</v>
      </c>
    </row>
    <row r="9" spans="1:2" x14ac:dyDescent="0.15">
      <c r="A9" t="s">
        <v>323</v>
      </c>
      <c r="B9" t="s">
        <v>145</v>
      </c>
    </row>
    <row r="10" spans="1:2" x14ac:dyDescent="0.15">
      <c r="A10" t="s">
        <v>324</v>
      </c>
      <c r="B10" t="s">
        <v>94</v>
      </c>
    </row>
    <row r="11" spans="1:2" x14ac:dyDescent="0.15">
      <c r="A11" t="s">
        <v>85</v>
      </c>
      <c r="B11" t="s">
        <v>106</v>
      </c>
    </row>
    <row r="12" spans="1:2" x14ac:dyDescent="0.15">
      <c r="A12" t="s">
        <v>92</v>
      </c>
      <c r="B12" t="s">
        <v>144</v>
      </c>
    </row>
    <row r="13" spans="1:2" x14ac:dyDescent="0.15">
      <c r="B13" t="s">
        <v>0</v>
      </c>
    </row>
    <row r="14" spans="1:2" x14ac:dyDescent="0.15">
      <c r="B14" t="s">
        <v>123</v>
      </c>
    </row>
    <row r="15" spans="1:2" x14ac:dyDescent="0.15">
      <c r="B15" t="s">
        <v>124</v>
      </c>
    </row>
    <row r="16" spans="1:2" x14ac:dyDescent="0.15">
      <c r="B16" t="s">
        <v>149</v>
      </c>
    </row>
    <row r="17" spans="2:2" x14ac:dyDescent="0.15">
      <c r="B17" t="s">
        <v>150</v>
      </c>
    </row>
    <row r="18" spans="2:2" x14ac:dyDescent="0.15">
      <c r="B18" t="s">
        <v>125</v>
      </c>
    </row>
    <row r="19" spans="2:2" x14ac:dyDescent="0.15">
      <c r="B19" t="s">
        <v>126</v>
      </c>
    </row>
    <row r="20" spans="2:2" x14ac:dyDescent="0.15">
      <c r="B20" t="s">
        <v>107</v>
      </c>
    </row>
    <row r="21" spans="2:2" x14ac:dyDescent="0.15">
      <c r="B21" t="s">
        <v>1</v>
      </c>
    </row>
    <row r="22" spans="2:2" x14ac:dyDescent="0.15">
      <c r="B22" t="s">
        <v>91</v>
      </c>
    </row>
    <row r="23" spans="2:2" x14ac:dyDescent="0.15">
      <c r="B23" t="s">
        <v>103</v>
      </c>
    </row>
    <row r="24" spans="2:2" x14ac:dyDescent="0.15">
      <c r="B24" t="s">
        <v>95</v>
      </c>
    </row>
    <row r="25" spans="2:2" x14ac:dyDescent="0.15">
      <c r="B25" t="s">
        <v>96</v>
      </c>
    </row>
    <row r="26" spans="2:2" x14ac:dyDescent="0.15">
      <c r="B26" t="s">
        <v>108</v>
      </c>
    </row>
    <row r="27" spans="2:2" x14ac:dyDescent="0.15">
      <c r="B27" t="s">
        <v>104</v>
      </c>
    </row>
    <row r="28" spans="2:2" x14ac:dyDescent="0.15">
      <c r="B28" t="s">
        <v>204</v>
      </c>
    </row>
    <row r="29" spans="2:2" x14ac:dyDescent="0.15">
      <c r="B29" t="s">
        <v>205</v>
      </c>
    </row>
    <row r="30" spans="2:2" x14ac:dyDescent="0.15">
      <c r="B30" t="s">
        <v>206</v>
      </c>
    </row>
    <row r="31" spans="2:2" x14ac:dyDescent="0.15">
      <c r="B31" t="s">
        <v>207</v>
      </c>
    </row>
  </sheetData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7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7" type="noConversion"/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"/>
  <sheetViews>
    <sheetView showGridLines="0" zoomScaleNormal="100" workbookViewId="0"/>
  </sheetViews>
  <sheetFormatPr defaultRowHeight="11.25" x14ac:dyDescent="0.15"/>
  <sheetData/>
  <sheetProtection formatColumns="0" formatRows="0"/>
  <phoneticPr fontId="7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rgb="FFFFCC99"/>
  </sheetPr>
  <dimension ref="A1"/>
  <sheetViews>
    <sheetView showGridLines="0" workbookViewId="0">
      <selection activeCell="Q31" sqref="Q31"/>
    </sheetView>
  </sheetViews>
  <sheetFormatPr defaultRowHeight="11.25" x14ac:dyDescent="0.1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>
      <selection activeCell="L27" sqref="L27"/>
    </sheetView>
  </sheetViews>
  <sheetFormatPr defaultRowHeight="11.25" x14ac:dyDescent="0.15"/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"/>
  <sheetViews>
    <sheetView showGridLines="0" zoomScaleNormal="100" workbookViewId="0">
      <selection activeCell="S32" sqref="S32"/>
    </sheetView>
  </sheetViews>
  <sheetFormatPr defaultRowHeight="11.25" x14ac:dyDescent="0.15"/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indexed="47"/>
  </sheetPr>
  <dimension ref="A1"/>
  <sheetViews>
    <sheetView showGridLines="0" zoomScaleNormal="100" workbookViewId="0">
      <selection activeCell="M24" sqref="M24"/>
    </sheetView>
  </sheetViews>
  <sheetFormatPr defaultRowHeight="11.25" x14ac:dyDescent="0.15"/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88</vt:i4>
      </vt:variant>
    </vt:vector>
  </HeadingPairs>
  <TitlesOfParts>
    <vt:vector size="98" baseType="lpstr">
      <vt:lpstr>Инструкция</vt:lpstr>
      <vt:lpstr>Титульный</vt:lpstr>
      <vt:lpstr>Программа</vt:lpstr>
      <vt:lpstr>Энергообследование</vt:lpstr>
      <vt:lpstr>Реестр мероприятий</vt:lpstr>
      <vt:lpstr>Финансовое обеспечение</vt:lpstr>
      <vt:lpstr>Эффект</vt:lpstr>
      <vt:lpstr>Показатели</vt:lpstr>
      <vt:lpstr>Комментарии</vt:lpstr>
      <vt:lpstr>Проверка</vt:lpstr>
      <vt:lpstr>ACTIVITY</vt:lpstr>
      <vt:lpstr>chkGetUpdatesValue</vt:lpstr>
      <vt:lpstr>chkNoUpdatesValue</vt:lpstr>
      <vt:lpstr>code</vt:lpstr>
      <vt:lpstr>COMS_ADD_HL_MARKER</vt:lpstr>
      <vt:lpstr>COMS_ADD_RANGE</vt:lpstr>
      <vt:lpstr>COMS_DELETE_COLUMN_MARKER</vt:lpstr>
      <vt:lpstr>COMS_NUM_COLUMN_MARKER</vt:lpstr>
      <vt:lpstr>DATA_URL</vt:lpstr>
      <vt:lpstr>EFFECT_ADD</vt:lpstr>
      <vt:lpstr>EFFECT_ADD_HL_MARKER</vt:lpstr>
      <vt:lpstr>EFFECT_ADD_M</vt:lpstr>
      <vt:lpstr>EFFECT_ADD_MARKER</vt:lpstr>
      <vt:lpstr>EFFECT_ADD_RANGE</vt:lpstr>
      <vt:lpstr>EFFECT_DELETE_COLUMN_MARKER</vt:lpstr>
      <vt:lpstr>EFFECT_DELETE_COLUMN_MARKER_3</vt:lpstr>
      <vt:lpstr>EFFECT_NUM_COLUMN_MARKER_3</vt:lpstr>
      <vt:lpstr>ENERGY_DIAGNOSTICS_CYAN</vt:lpstr>
      <vt:lpstr>ENERGY_DIAGNOSTICS_DATA</vt:lpstr>
      <vt:lpstr>ENERGY_DIAGNOSTICS_LINK</vt:lpstr>
      <vt:lpstr>FIN_COL</vt:lpstr>
      <vt:lpstr>FINANCICAL_ADD</vt:lpstr>
      <vt:lpstr>FINANCICAL_ADD_HL_MARKER</vt:lpstr>
      <vt:lpstr>FINANCICAL_ADD_M</vt:lpstr>
      <vt:lpstr>FINANCICAL_ADD_MARKER</vt:lpstr>
      <vt:lpstr>FINANCICAL_ADD_RANGE</vt:lpstr>
      <vt:lpstr>FINANCICAL_DELETE_COLUMN_MARKER</vt:lpstr>
      <vt:lpstr>FINANCICAL_DELETE_COLUMN_MARKER_3</vt:lpstr>
      <vt:lpstr>FINANCICAL_NUM_COLUMN_MARKER_3</vt:lpstr>
      <vt:lpstr>FirstLine</vt:lpstr>
      <vt:lpstr>god</vt:lpstr>
      <vt:lpstr>ID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KPP</vt:lpstr>
      <vt:lpstr>LINK_RANGE</vt:lpstr>
      <vt:lpstr>list_docs</vt:lpstr>
      <vt:lpstr>list_istfin</vt:lpstr>
      <vt:lpstr>list_kvartal</vt:lpstr>
      <vt:lpstr>list_logic</vt:lpstr>
      <vt:lpstr>list_obsled</vt:lpstr>
      <vt:lpstr>list_pf</vt:lpstr>
      <vt:lpstr>list_year</vt:lpstr>
      <vt:lpstr>List00_contacts</vt:lpstr>
      <vt:lpstr>List00_hide1</vt:lpstr>
      <vt:lpstr>LOAD_COMS</vt:lpstr>
      <vt:lpstr>MONTH</vt:lpstr>
      <vt:lpstr>NAME_POC</vt:lpstr>
      <vt:lpstr>ORG</vt:lpstr>
      <vt:lpstr>PF_TYPE</vt:lpstr>
      <vt:lpstr>POK_VIS0</vt:lpstr>
      <vt:lpstr>POK_VIS1</vt:lpstr>
      <vt:lpstr>POK_VIS2</vt:lpstr>
      <vt:lpstr>PROGRAM_ES</vt:lpstr>
      <vt:lpstr>PROGRAM_ES_ACCORD</vt:lpstr>
      <vt:lpstr>PROGRAM_ES_ACCORD_DATE</vt:lpstr>
      <vt:lpstr>PROGRAM_ES_ACCORD_NOTE</vt:lpstr>
      <vt:lpstr>PROGRAM_ES_ADD_HL_MARKER</vt:lpstr>
      <vt:lpstr>PROGRAM_ES_ADD_RANGE</vt:lpstr>
      <vt:lpstr>PROGRAM_ES_DELETE_COLUMN_MARKER</vt:lpstr>
      <vt:lpstr>PROGRAM_ES_DOCS</vt:lpstr>
      <vt:lpstr>PROGRAM_ES_NUM_COLUMN_MARKER</vt:lpstr>
      <vt:lpstr>PROGRAM_ES_VDET</vt:lpstr>
      <vt:lpstr>PROGRAM_ES_VIS1</vt:lpstr>
      <vt:lpstr>REESTR_ADD</vt:lpstr>
      <vt:lpstr>REESTR_ADD_HL_MARKER</vt:lpstr>
      <vt:lpstr>REESTR_ADD_M</vt:lpstr>
      <vt:lpstr>REESTR_DELETE_COLUMN_MARKER</vt:lpstr>
      <vt:lpstr>REESTR_EFCT_RANGE</vt:lpstr>
      <vt:lpstr>REESTR_MERO_RANGE</vt:lpstr>
      <vt:lpstr>REESTR_NAME_PROGRAM</vt:lpstr>
      <vt:lpstr>REESTR_NUM_COLUMN_MARKER</vt:lpstr>
      <vt:lpstr>REESTR_NUM_COLUMN_MARKER_2</vt:lpstr>
      <vt:lpstr>REESTR_ORG_RANGE</vt:lpstr>
      <vt:lpstr>REESTR_VDET_RANGE</vt:lpstr>
      <vt:lpstr>REGION</vt:lpstr>
      <vt:lpstr>region_name</vt:lpstr>
      <vt:lpstr>STATUS</vt:lpstr>
      <vt:lpstr>UpdStatus</vt:lpstr>
      <vt:lpstr>version</vt:lpstr>
      <vt:lpstr>VOLUME_MONEY</vt:lpstr>
    </vt:vector>
  </TitlesOfParts>
  <Company>РОИВ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Программы энергосбережения и повышения энергоэффективности</dc:title>
  <dc:subject>Программы энергосбережения и повышения энергоэффективности</dc:subject>
  <dc:creator>--</dc:creator>
  <cp:lastModifiedBy>Михаил</cp:lastModifiedBy>
  <cp:lastPrinted>2010-03-18T14:38:46Z</cp:lastPrinted>
  <dcterms:created xsi:type="dcterms:W3CDTF">2004-05-21T07:18:45Z</dcterms:created>
  <dcterms:modified xsi:type="dcterms:W3CDTF">2021-07-19T10:50:22Z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PROG.EEF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1.0.1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QRYR</vt:lpwstr>
  </property>
  <property fmtid="{D5CDD505-2E9C-101B-9397-08002B2CF9AE}" pid="18" name="TypePlanning">
    <vt:lpwstr>PNFT</vt:lpwstr>
  </property>
  <property fmtid="{D5CDD505-2E9C-101B-9397-08002B2CF9AE}" pid="19" name="ProtectBook">
    <vt:i4>0</vt:i4>
  </property>
</Properties>
</file>